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upont\OneDrive\esclave\my documents\excel spreadsheets\coop projects\VOC_CCI\isoperm calculator\edited files\FINAL EDITED FILES\"/>
    </mc:Choice>
  </mc:AlternateContent>
  <bookViews>
    <workbookView xWindow="28680" yWindow="-120" windowWidth="29040" windowHeight="17640" tabRatio="790"/>
  </bookViews>
  <sheets>
    <sheet name="Introduction" sheetId="33" r:id="rId1"/>
    <sheet name="Isoperm" sheetId="30" r:id="rId2"/>
    <sheet name="Bibliographie" sheetId="44" r:id="rId3"/>
    <sheet name="C1" sheetId="45" state="hidden" r:id="rId4"/>
  </sheets>
  <definedNames>
    <definedName name="_Hlk157672933" localSheetId="2">Bibliographie!$A$3</definedName>
    <definedName name="_Hlk160615885" localSheetId="0">Introduction!$A$8</definedName>
    <definedName name="_Hlk164949120" localSheetId="0">Introduction!$C$4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30" l="1"/>
  <c r="F19" i="30"/>
  <c r="F18" i="30"/>
  <c r="F17" i="30"/>
  <c r="F15" i="30"/>
  <c r="F14" i="30"/>
  <c r="F13" i="30"/>
  <c r="F11" i="30"/>
  <c r="F10" i="30"/>
  <c r="F9" i="30"/>
  <c r="C23" i="45"/>
  <c r="C28" i="45"/>
  <c r="F29" i="45"/>
  <c r="H23" i="45"/>
  <c r="G23" i="45"/>
  <c r="F23" i="45" s="1"/>
  <c r="H22" i="45"/>
  <c r="F22" i="30" s="1"/>
  <c r="G22" i="45"/>
  <c r="F22" i="45" s="1"/>
  <c r="H21" i="45"/>
  <c r="F21" i="30" s="1"/>
  <c r="G21" i="45"/>
  <c r="F21" i="45" s="1"/>
  <c r="G19" i="45"/>
  <c r="F19" i="45" s="1"/>
  <c r="G18" i="45"/>
  <c r="G17" i="45"/>
  <c r="F17" i="45" s="1"/>
  <c r="G15" i="45"/>
  <c r="F15" i="45" s="1"/>
  <c r="G14" i="45"/>
  <c r="F14" i="45" s="1"/>
  <c r="G13" i="45"/>
  <c r="F13" i="45" s="1"/>
  <c r="G11" i="45"/>
  <c r="F11" i="45" s="1"/>
  <c r="G10" i="45"/>
  <c r="F10" i="45" s="1"/>
  <c r="G9" i="45"/>
  <c r="F9" i="45" s="1"/>
  <c r="G27" i="45" l="1"/>
  <c r="G26" i="45"/>
  <c r="I28" i="45"/>
  <c r="F18" i="45"/>
  <c r="G28" i="45"/>
  <c r="H27" i="45"/>
  <c r="I27" i="45"/>
  <c r="I26" i="45"/>
  <c r="H26" i="45"/>
  <c r="H28" i="45" l="1"/>
  <c r="I29" i="45"/>
  <c r="H29" i="45"/>
  <c r="G29" i="45"/>
</calcChain>
</file>

<file path=xl/sharedStrings.xml><?xml version="1.0" encoding="utf-8"?>
<sst xmlns="http://schemas.openxmlformats.org/spreadsheetml/2006/main" count="76" uniqueCount="76">
  <si>
    <t>Scenario</t>
  </si>
  <si>
    <t>1/T2 - 1/T1</t>
  </si>
  <si>
    <t>Celsius</t>
  </si>
  <si>
    <t>Fahrenheit</t>
  </si>
  <si>
    <t>Temp (K)</t>
  </si>
  <si>
    <t>Mechanical pulp papers</t>
  </si>
  <si>
    <t>Type of printing papers</t>
  </si>
  <si>
    <t>Chemical pulp papers</t>
  </si>
  <si>
    <t>activation energy</t>
  </si>
  <si>
    <t>Internal calculation</t>
  </si>
  <si>
    <t>Printing papers</t>
  </si>
  <si>
    <t>Instructions</t>
  </si>
  <si>
    <t>Papers with alkaline fillers</t>
  </si>
  <si>
    <t>Papers with a specific</t>
  </si>
  <si>
    <t>Intermediate</t>
  </si>
  <si>
    <t>same as second sheet</t>
  </si>
  <si>
    <t>for your eyes only</t>
  </si>
  <si>
    <t>Bibliographie</t>
  </si>
  <si>
    <t>Scénario 1</t>
  </si>
  <si>
    <t>Scénario 2</t>
  </si>
  <si>
    <t>Scénario 3</t>
  </si>
  <si>
    <t>Type de papiers d'impression</t>
  </si>
  <si>
    <t>Scénario</t>
  </si>
  <si>
    <t>HR (%)</t>
  </si>
  <si>
    <t>Alcalin</t>
  </si>
  <si>
    <r>
      <t>E</t>
    </r>
    <r>
      <rPr>
        <vertAlign val="subscript"/>
        <sz val="11"/>
        <color theme="1"/>
        <rFont val="Calibri"/>
        <family val="2"/>
        <scheme val="minor"/>
      </rPr>
      <t>a</t>
    </r>
  </si>
  <si>
    <r>
      <t>having an E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of 100 kJ/mol </t>
    </r>
  </si>
  <si>
    <r>
      <t>having an E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of 125 kJ/mol </t>
    </r>
  </si>
  <si>
    <r>
      <t>having an E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of 130 kJ/mol </t>
    </r>
  </si>
  <si>
    <r>
      <t>E</t>
    </r>
    <r>
      <rPr>
        <vertAlign val="subscript"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(kJ/mol): </t>
    </r>
  </si>
  <si>
    <t>Convertir</t>
  </si>
  <si>
    <t>en</t>
  </si>
  <si>
    <r>
      <t>Température (</t>
    </r>
    <r>
      <rPr>
        <b/>
        <vertAlign val="superscript"/>
        <sz val="9"/>
        <color theme="1"/>
        <rFont val="Arial"/>
        <family val="2"/>
      </rPr>
      <t>0</t>
    </r>
    <r>
      <rPr>
        <b/>
        <sz val="11"/>
        <color theme="1"/>
        <rFont val="Arial"/>
        <family val="2"/>
      </rPr>
      <t>C)</t>
    </r>
  </si>
  <si>
    <t>Avis de non-responsabilité</t>
  </si>
  <si>
    <t>Reference isoperm to all papers</t>
  </si>
  <si>
    <r>
      <t>E</t>
    </r>
    <r>
      <rPr>
        <vertAlign val="sub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(kJ/mol) =  </t>
    </r>
  </si>
  <si>
    <t xml:space="preserve">blanchie ou pâte de coton ayant une </t>
  </si>
  <si>
    <r>
      <t>E</t>
    </r>
    <r>
      <rPr>
        <vertAlign val="sub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de 125 kJ/mol </t>
    </r>
  </si>
  <si>
    <r>
      <t>E</t>
    </r>
    <r>
      <rPr>
        <vertAlign val="sub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de 130 kJ/mol </t>
    </r>
  </si>
  <si>
    <t xml:space="preserve">3. Papers alcalins à base de pâte chimique </t>
  </si>
  <si>
    <t xml:space="preserve">2. Papiers neutres ou acides à base de </t>
  </si>
  <si>
    <t xml:space="preserve">pâte chimique blanchie ayant une </t>
  </si>
  <si>
    <t xml:space="preserve">1. Papiers acides à base de pâte </t>
  </si>
  <si>
    <r>
      <t>mécanique ayant une E</t>
    </r>
    <r>
      <rPr>
        <vertAlign val="sub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de 100 kJ/mol </t>
    </r>
  </si>
  <si>
    <t>Isoperme de référence pour tous les papiers</t>
  </si>
  <si>
    <t>Isoperme</t>
  </si>
  <si>
    <t>Pâe mécanique</t>
  </si>
  <si>
    <t xml:space="preserve"> Pâte chimique</t>
  </si>
  <si>
    <r>
      <t>4. Papier dont une E</t>
    </r>
    <r>
      <rPr>
        <vertAlign val="subscript"/>
        <sz val="11"/>
        <color theme="1"/>
        <rFont val="Arial"/>
        <family val="2"/>
      </rPr>
      <t>a</t>
    </r>
    <r>
      <rPr>
        <sz val="11"/>
        <color theme="1"/>
        <rFont val="Arial"/>
        <family val="2"/>
      </rPr>
      <t xml:space="preserve"> est spécifiquement </t>
    </r>
  </si>
  <si>
    <t xml:space="preserve">attribuée (entre 90 et 140 Kj/mol) </t>
  </si>
  <si>
    <t>Outil de calcul de la permanence du papier</t>
  </si>
  <si>
    <t xml:space="preserve">Jean Tétreault (ICC) et Anne-Laurence Dupont (CRC CNRS) </t>
  </si>
  <si>
    <t>Description</t>
  </si>
  <si>
    <t xml:space="preserve">Isoperm </t>
  </si>
  <si>
    <t>Où</t>
  </si>
  <si>
    <t>HR = humidité relative d’intérêt (fraction)</t>
  </si>
  <si>
    <t>R = constante universelle des gaz parfaits (kJ/mol K)</t>
  </si>
  <si>
    <t>e = constante, équivaut à environ 2,71828</t>
  </si>
  <si>
    <r>
      <t>E</t>
    </r>
    <r>
      <rPr>
        <vertAlign val="sub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 xml:space="preserve"> = énergie d’activation (kJ/mol)</t>
    </r>
  </si>
  <si>
    <r>
      <t>T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= température d’intérêt (K)</t>
    </r>
  </si>
  <si>
    <t>L’Outil de calcul de la permanence du papier a été conçu à des fins d’utilisation pratique et doit être utilisé exclusivement comme un outil de référence. L’ICC et le CRC ne fournissent aucune garantie quant à l’exactitude, à la fiabilité et au degré d’exhaustivité de l’outil ou des résultats obtenus avec celui-ci. L’ICC et le CRC déclinent toute responsabilité liée à de quelconques garanties explicites, implicites ou légales ayant trait à l’utilisation des résultats obtenus à l’aide de cet outil dans le cadre de programmes de conservation des établissements du patrimoine.</t>
  </si>
  <si>
    <t>© Gouvernement du Canada, Institut canadien de conservation et Centre de recherche sur la conservation (CRC CNRS), 2024</t>
  </si>
  <si>
    <t>L’HR sélectionnée doit être comprise entre 15 % et 75 %, et la température doit être comprise entre 5 °C et 25 °C. Tout écart par rapport à ces limites compromettra la fiabilité des résultats.</t>
  </si>
  <si>
    <r>
      <t>Entrez l’énergie d’activation (E</t>
    </r>
    <r>
      <rPr>
        <vertAlign val="sub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 xml:space="preserve">) dans la cellule B23. </t>
    </r>
  </si>
  <si>
    <t>L’isoperme correspondant est calculé automatiquement dans la colonne F, en vert, et reporté dans l’histogramme.</t>
  </si>
  <si>
    <r>
      <t>T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= température de référence : 293,15 Kelvin (K) [= 20 °C]</t>
    </r>
  </si>
  <si>
    <t>Pour les différents types de papier, indiquez l’humidité relative (HR) et la température (T) correspondant aux différents scénarios climatiques dans les cellules jaunes respectives, situées dans les colonnes D et E.</t>
  </si>
  <si>
    <t>Les isopermes ont été mis au point en fonction du temps nécessaire pour que les polymères de cellulose subissent une réduction de 50 % de leur longueur moyenne, évaluée en mesurant le degré de polymérisation moyen. Ce processus de dégradation est principalement attribué à la réaction d’hydrolyse de la cellulose catalysée par les acides.</t>
  </si>
  <si>
    <t>Si l’isoperme 1 représente un papier dont la cellulose a perdu la moitié de son degré de polymérisation après 500 ans à 50 % d’HR et à 20 °C, toute combinaison d’HR et de température entraînant une perte de 50 % du degré de polymérisation après 500 ans donnera alors un isoperme de 1. S’il faut 1 000 ans pour atteindre une réduction de 50 % du degré de polymérisation dans des climats donnés (« climat » désigne la combinaison de la température [T] et de l’HR), l’isoperme correspondant devient 2, ce qui signifie que la performance de préservation du papier est deux fois plus efficace. À l'inverse, l’isoperme sera de 0,5 si, toujours dans des climats donnés, une perte de 50 % du degré de polymérisation est atteinte après 250 ans. Si cette baisse de 50 % est atteinte dans un laps de temps différent sous des climats précis, la valeur de l’isoperme est ajustée en conséquence.</t>
  </si>
  <si>
    <r>
      <t>Tétreault et coll. (2023) ont créé l’équation suivante pour déterminer l’isoperme. L’équation est basée sur l’énergie d’activation (E</t>
    </r>
    <r>
      <rPr>
        <vertAlign val="sub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) et le climat. E</t>
    </r>
    <r>
      <rPr>
        <vertAlign val="sub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 xml:space="preserve"> représente l’énergie minimale nécessaire pour amorcer la réaction d’hydrolyse acido-catalysée de la cellulose et est corrélée avec la durabilité du papier.</t>
    </r>
  </si>
  <si>
    <r>
      <t>L’outil permet de déterminer un isoperme pour trois types principaux de papier : les papiers acides à base de pâte mécanique (la pâte de bois est le principal composant de la pâte, surtout utilisée dans le papier journal); les papiers neutres ou acides à base de pâte chimique blanchie; et les papiers alcalins à base de pâte chimique blanchie ou de pâte de coton (conformes à la norme ISO 9706:1994). Ces trois types de papier ont des valeurs E</t>
    </r>
    <r>
      <rPr>
        <vertAlign val="sub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 xml:space="preserve"> proches de 100, de 125 et de 130 kJ/mol, respectivement.</t>
    </r>
  </si>
  <si>
    <r>
      <t>L’outil permet également de déterminer un isoperme pour des papiers ayant d’autres valeurs d’E</t>
    </r>
    <r>
      <rPr>
        <vertAlign val="sub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>. Il peut s’avérer difficile d’attribuer une valeur d’E</t>
    </r>
    <r>
      <rPr>
        <vertAlign val="subscript"/>
        <sz val="12"/>
        <color theme="1"/>
        <rFont val="Arial"/>
        <family val="2"/>
      </rPr>
      <t xml:space="preserve">a </t>
    </r>
    <r>
      <rPr>
        <sz val="12"/>
        <color theme="1"/>
        <rFont val="Arial"/>
        <family val="2"/>
      </rPr>
      <t>à des papiers dont la composition est inconnue, y compris les papiers contenant des pâtes recyclées. Une approche prudente consiste à leur attribuer la même valeur d’E</t>
    </r>
    <r>
      <rPr>
        <vertAlign val="subscript"/>
        <sz val="12"/>
        <color theme="1"/>
        <rFont val="Arial"/>
        <family val="2"/>
      </rPr>
      <t>a</t>
    </r>
    <r>
      <rPr>
        <sz val="12"/>
        <color theme="1"/>
        <rFont val="Arial"/>
        <family val="2"/>
      </rPr>
      <t xml:space="preserve"> que celle des pâtes mécaniques acides. L’outil part du principe que les encres d’impression n’ont pas de répercussions sur la permanence du papier, et qu’il n’y a pas de polluants dans l’air environnant. </t>
    </r>
  </si>
  <si>
    <r>
      <t xml:space="preserve">J. Tétreault, D. Vedoy, P. Bégin, S. Paris-Lacombe et A.-L. Dupont. '' </t>
    </r>
    <r>
      <rPr>
        <sz val="12"/>
        <color rgb="FF0070C0"/>
        <rFont val="Arial"/>
        <family val="2"/>
      </rPr>
      <t>Modelling the Degradation of Acidic and Alkaline Printing Paper</t>
    </r>
    <r>
      <rPr>
        <sz val="12"/>
        <color theme="1"/>
        <rFont val="Arial"/>
        <family val="2"/>
      </rPr>
      <t xml:space="preserve"> '', </t>
    </r>
    <r>
      <rPr>
        <i/>
        <sz val="12"/>
        <color theme="1"/>
        <rFont val="Arial"/>
        <family val="2"/>
      </rPr>
      <t>Cellulose</t>
    </r>
    <r>
      <rPr>
        <sz val="12"/>
        <color theme="1"/>
        <rFont val="Arial"/>
        <family val="2"/>
      </rPr>
      <t>, vol. 30 (2023), p. 11157-11175.</t>
    </r>
  </si>
  <si>
    <r>
      <t>Cet outil est publié par l’</t>
    </r>
    <r>
      <rPr>
        <sz val="12"/>
        <color rgb="FF0070C0"/>
        <rFont val="Arial"/>
        <family val="2"/>
      </rPr>
      <t>Institut canadien de conservation</t>
    </r>
    <r>
      <rPr>
        <sz val="12"/>
        <color theme="1"/>
        <rFont val="Arial"/>
        <family val="2"/>
      </rPr>
      <t xml:space="preserve"> et le</t>
    </r>
    <r>
      <rPr>
        <sz val="12"/>
        <color rgb="FF0070C0"/>
        <rFont val="Arial"/>
        <family val="2"/>
      </rPr>
      <t xml:space="preserve"> Centre de recherche sur la conservation</t>
    </r>
    <r>
      <rPr>
        <sz val="12"/>
        <color theme="1"/>
        <rFont val="Arial"/>
        <family val="2"/>
      </rPr>
      <t xml:space="preserve"> (CRC CNRS). </t>
    </r>
  </si>
  <si>
    <r>
      <t xml:space="preserve">Pour connaître les conditions d’utilisation et de reproduction de ces ressources, consultez la section « Propriété et utilisation du contenu offert dans ce site » sur la page </t>
    </r>
    <r>
      <rPr>
        <sz val="12"/>
        <color rgb="FF0070C0"/>
        <rFont val="Arial"/>
        <family val="2"/>
      </rPr>
      <t>Avis</t>
    </r>
    <r>
      <rPr>
        <sz val="12"/>
        <color theme="1"/>
        <rFont val="Arial"/>
        <family val="2"/>
      </rPr>
      <t xml:space="preserve"> du site Web Canada.ca et la page </t>
    </r>
    <r>
      <rPr>
        <sz val="12"/>
        <color rgb="FF0070C0"/>
        <rFont val="Arial"/>
        <family val="2"/>
      </rPr>
      <t>Mentions légales</t>
    </r>
    <r>
      <rPr>
        <sz val="12"/>
        <color theme="1"/>
        <rFont val="Arial"/>
        <family val="2"/>
      </rPr>
      <t xml:space="preserve"> du site Web crc.mnhn.fr.</t>
    </r>
  </si>
  <si>
    <r>
      <t>L’Outil de calcul de la permanence du papier est un outil permettant de prédire la durée de vie des papiers d’impression grâce à l’application du concept d’isopermanence. Le terme « isoperme » (permanence constante) fait référence à une manière d’exprimer la permanence des matériaux organiques soumis à une température (T) et humidité relative (HR) données. Cet outil s’adresse aux personnes qui connaissent bien le logiciel Excel et vise à leur permettre d’explorer l’effet de différentes combinaisons de température et d’humidité sur la préservation à long terme des collections d’objets composés de papier. Il a été conçu par l’</t>
    </r>
    <r>
      <rPr>
        <sz val="12"/>
        <color rgb="FF0070C0"/>
        <rFont val="Arial"/>
        <family val="2"/>
      </rPr>
      <t>Institut canadien de conservation</t>
    </r>
    <r>
      <rPr>
        <sz val="12"/>
        <color theme="1"/>
        <rFont val="Arial"/>
        <family val="2"/>
      </rPr>
      <t xml:space="preserve"> </t>
    </r>
    <r>
      <rPr>
        <sz val="8"/>
        <color theme="1"/>
        <rFont val="Calibri"/>
        <family val="2"/>
        <scheme val="minor"/>
      </rPr>
      <t> </t>
    </r>
    <r>
      <rPr>
        <sz val="12"/>
        <color theme="1"/>
        <rFont val="Arial"/>
        <family val="2"/>
      </rPr>
      <t xml:space="preserve">(ICC) et le </t>
    </r>
    <r>
      <rPr>
        <sz val="12"/>
        <color rgb="FF0070C0"/>
        <rFont val="Arial"/>
        <family val="2"/>
      </rPr>
      <t>Centre de recherche sur la conservation</t>
    </r>
    <r>
      <rPr>
        <sz val="12"/>
        <color theme="1"/>
        <rFont val="Arial"/>
        <family val="2"/>
      </rPr>
      <t xml:space="preserve"> </t>
    </r>
    <r>
      <rPr>
        <sz val="8"/>
        <color theme="1"/>
        <rFont val="Calibri"/>
        <family val="2"/>
        <scheme val="minor"/>
      </rPr>
      <t> </t>
    </r>
    <r>
      <rPr>
        <sz val="12"/>
        <color theme="1"/>
        <rFont val="Arial"/>
        <family val="2"/>
      </rPr>
      <t>(CRC), Centre national de la recherche scientifique (CNRS), Muséum national d’Histoire naturelle.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</si>
</sst>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E+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vertAlign val="subscript"/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1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  <font>
      <vertAlign val="subscript"/>
      <sz val="12"/>
      <color theme="1"/>
      <name val="Arial"/>
      <family val="2"/>
    </font>
    <font>
      <i/>
      <sz val="12"/>
      <color theme="1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70C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8" xfId="0" applyBorder="1"/>
    <xf numFmtId="0" fontId="0" fillId="3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6" xfId="0" applyBorder="1"/>
    <xf numFmtId="0" fontId="0" fillId="0" borderId="4" xfId="0" applyBorder="1"/>
    <xf numFmtId="0" fontId="0" fillId="3" borderId="6" xfId="0" applyFill="1" applyBorder="1" applyAlignment="1">
      <alignment horizontal="center"/>
    </xf>
    <xf numFmtId="0" fontId="0" fillId="5" borderId="8" xfId="0" applyFill="1" applyBorder="1" applyAlignment="1">
      <alignment horizontal="center" vertical="top"/>
    </xf>
    <xf numFmtId="0" fontId="0" fillId="5" borderId="7" xfId="0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164" fontId="0" fillId="5" borderId="0" xfId="0" applyNumberFormat="1" applyFill="1" applyAlignment="1">
      <alignment horizontal="center" vertical="top"/>
    </xf>
    <xf numFmtId="164" fontId="0" fillId="5" borderId="8" xfId="0" applyNumberFormat="1" applyFill="1" applyBorder="1" applyAlignment="1">
      <alignment horizontal="center" vertical="top"/>
    </xf>
    <xf numFmtId="164" fontId="0" fillId="5" borderId="6" xfId="0" applyNumberFormat="1" applyFill="1" applyBorder="1" applyAlignment="1">
      <alignment horizontal="center" vertical="top"/>
    </xf>
    <xf numFmtId="164" fontId="0" fillId="5" borderId="7" xfId="0" applyNumberFormat="1" applyFill="1" applyBorder="1" applyAlignment="1">
      <alignment horizontal="center" vertical="top"/>
    </xf>
    <xf numFmtId="0" fontId="3" fillId="0" borderId="2" xfId="0" applyFont="1" applyBorder="1"/>
    <xf numFmtId="0" fontId="0" fillId="6" borderId="4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 applyProtection="1">
      <alignment horizontal="center"/>
      <protection locked="0"/>
    </xf>
    <xf numFmtId="0" fontId="3" fillId="0" borderId="12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3" xfId="0" applyFont="1" applyBorder="1" applyAlignment="1" applyProtection="1">
      <alignment horizontal="center" vertical="top"/>
      <protection locked="0"/>
    </xf>
    <xf numFmtId="0" fontId="0" fillId="0" borderId="12" xfId="0" applyBorder="1"/>
    <xf numFmtId="0" fontId="0" fillId="0" borderId="14" xfId="0" applyBorder="1"/>
    <xf numFmtId="0" fontId="0" fillId="0" borderId="13" xfId="0" applyBorder="1"/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0" fontId="0" fillId="0" borderId="2" xfId="0" applyBorder="1"/>
    <xf numFmtId="0" fontId="0" fillId="2" borderId="12" xfId="0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horizontal="left"/>
    </xf>
    <xf numFmtId="164" fontId="0" fillId="3" borderId="13" xfId="0" applyNumberFormat="1" applyFill="1" applyBorder="1" applyAlignment="1">
      <alignment horizontal="center" vertical="top"/>
    </xf>
    <xf numFmtId="0" fontId="10" fillId="6" borderId="4" xfId="0" applyFont="1" applyFill="1" applyBorder="1" applyAlignment="1">
      <alignment horizontal="center"/>
    </xf>
    <xf numFmtId="0" fontId="10" fillId="2" borderId="4" xfId="0" applyFont="1" applyFill="1" applyBorder="1" applyAlignment="1" applyProtection="1">
      <alignment horizontal="center"/>
      <protection locked="0"/>
    </xf>
    <xf numFmtId="164" fontId="10" fillId="3" borderId="5" xfId="0" applyNumberFormat="1" applyFont="1" applyFill="1" applyBorder="1" applyAlignment="1">
      <alignment horizontal="center"/>
    </xf>
    <xf numFmtId="164" fontId="10" fillId="3" borderId="8" xfId="0" applyNumberFormat="1" applyFont="1" applyFill="1" applyBorder="1" applyAlignment="1">
      <alignment horizontal="center"/>
    </xf>
    <xf numFmtId="0" fontId="10" fillId="2" borderId="6" xfId="0" applyFont="1" applyFill="1" applyBorder="1" applyAlignment="1" applyProtection="1">
      <alignment horizontal="center"/>
      <protection locked="0"/>
    </xf>
    <xf numFmtId="164" fontId="10" fillId="3" borderId="7" xfId="0" applyNumberFormat="1" applyFont="1" applyFill="1" applyBorder="1" applyAlignment="1">
      <alignment horizontal="center"/>
    </xf>
    <xf numFmtId="0" fontId="8" fillId="0" borderId="0" xfId="0" applyFont="1" applyAlignment="1">
      <alignment vertical="center"/>
    </xf>
    <xf numFmtId="0" fontId="10" fillId="8" borderId="6" xfId="0" applyFont="1" applyFill="1" applyBorder="1" applyAlignment="1">
      <alignment horizontal="center"/>
    </xf>
    <xf numFmtId="0" fontId="10" fillId="8" borderId="6" xfId="0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left" vertical="top"/>
    </xf>
    <xf numFmtId="0" fontId="0" fillId="5" borderId="6" xfId="0" applyFill="1" applyBorder="1" applyAlignment="1" applyProtection="1">
      <alignment horizontal="center"/>
      <protection locked="0"/>
    </xf>
    <xf numFmtId="164" fontId="10" fillId="0" borderId="0" xfId="0" applyNumberFormat="1" applyFont="1" applyAlignment="1">
      <alignment horizontal="center"/>
    </xf>
    <xf numFmtId="164" fontId="10" fillId="0" borderId="0" xfId="0" applyNumberFormat="1" applyFont="1"/>
    <xf numFmtId="0" fontId="10" fillId="0" borderId="0" xfId="0" applyFont="1"/>
    <xf numFmtId="0" fontId="10" fillId="9" borderId="0" xfId="0" applyFont="1" applyFill="1" applyAlignment="1">
      <alignment horizontal="center"/>
    </xf>
    <xf numFmtId="0" fontId="10" fillId="2" borderId="0" xfId="0" applyFont="1" applyFill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6" borderId="0" xfId="0" applyFont="1" applyFill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10" borderId="0" xfId="0" applyFont="1" applyFill="1"/>
    <xf numFmtId="0" fontId="10" fillId="10" borderId="0" xfId="0" applyFont="1" applyFill="1"/>
    <xf numFmtId="0" fontId="0" fillId="10" borderId="0" xfId="0" applyFill="1"/>
    <xf numFmtId="164" fontId="0" fillId="10" borderId="0" xfId="0" applyNumberFormat="1" applyFill="1" applyAlignment="1">
      <alignment horizontal="center"/>
    </xf>
    <xf numFmtId="0" fontId="10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164" fontId="10" fillId="10" borderId="0" xfId="0" applyNumberFormat="1" applyFont="1" applyFill="1" applyAlignment="1">
      <alignment horizontal="center"/>
    </xf>
    <xf numFmtId="0" fontId="11" fillId="10" borderId="9" xfId="0" applyFont="1" applyFill="1" applyBorder="1"/>
    <xf numFmtId="0" fontId="11" fillId="10" borderId="10" xfId="0" applyFont="1" applyFill="1" applyBorder="1"/>
    <xf numFmtId="0" fontId="11" fillId="10" borderId="10" xfId="0" applyFont="1" applyFill="1" applyBorder="1" applyAlignment="1">
      <alignment horizontal="center"/>
    </xf>
    <xf numFmtId="0" fontId="11" fillId="10" borderId="11" xfId="0" applyFont="1" applyFill="1" applyBorder="1" applyAlignment="1">
      <alignment horizontal="center"/>
    </xf>
    <xf numFmtId="0" fontId="10" fillId="10" borderId="2" xfId="0" applyFont="1" applyFill="1" applyBorder="1"/>
    <xf numFmtId="0" fontId="10" fillId="10" borderId="6" xfId="0" applyFont="1" applyFill="1" applyBorder="1"/>
    <xf numFmtId="0" fontId="10" fillId="10" borderId="6" xfId="0" applyFont="1" applyFill="1" applyBorder="1" applyAlignment="1">
      <alignment horizontal="center"/>
    </xf>
    <xf numFmtId="164" fontId="10" fillId="10" borderId="7" xfId="0" applyNumberFormat="1" applyFont="1" applyFill="1" applyBorder="1" applyAlignment="1">
      <alignment horizontal="center"/>
    </xf>
    <xf numFmtId="0" fontId="10" fillId="10" borderId="1" xfId="0" applyFont="1" applyFill="1" applyBorder="1"/>
    <xf numFmtId="0" fontId="14" fillId="10" borderId="2" xfId="0" applyFont="1" applyFill="1" applyBorder="1"/>
    <xf numFmtId="0" fontId="10" fillId="10" borderId="3" xfId="0" applyFont="1" applyFill="1" applyBorder="1"/>
    <xf numFmtId="0" fontId="10" fillId="10" borderId="4" xfId="0" applyFont="1" applyFill="1" applyBorder="1"/>
    <xf numFmtId="0" fontId="5" fillId="10" borderId="0" xfId="0" applyFont="1" applyFill="1"/>
    <xf numFmtId="0" fontId="10" fillId="10" borderId="2" xfId="0" applyFont="1" applyFill="1" applyBorder="1" applyAlignment="1">
      <alignment horizontal="right"/>
    </xf>
    <xf numFmtId="1" fontId="9" fillId="10" borderId="0" xfId="0" applyNumberFormat="1" applyFont="1" applyFill="1" applyAlignment="1">
      <alignment horizontal="left" vertical="top"/>
    </xf>
    <xf numFmtId="0" fontId="8" fillId="10" borderId="0" xfId="0" applyFont="1" applyFill="1"/>
    <xf numFmtId="0" fontId="9" fillId="10" borderId="0" xfId="0" applyFont="1" applyFill="1"/>
    <xf numFmtId="0" fontId="8" fillId="10" borderId="0" xfId="0" applyFont="1" applyFill="1" applyAlignment="1">
      <alignment vertical="top" wrapText="1"/>
    </xf>
    <xf numFmtId="0" fontId="8" fillId="10" borderId="0" xfId="0" applyFont="1" applyFill="1" applyAlignment="1">
      <alignment vertical="center"/>
    </xf>
    <xf numFmtId="0" fontId="9" fillId="10" borderId="0" xfId="0" applyFont="1" applyFill="1" applyAlignment="1">
      <alignment wrapText="1"/>
    </xf>
    <xf numFmtId="0" fontId="19" fillId="10" borderId="0" xfId="1" applyFill="1" applyAlignment="1">
      <alignment vertical="center"/>
    </xf>
    <xf numFmtId="0" fontId="9" fillId="10" borderId="0" xfId="0" applyFont="1" applyFill="1" applyAlignment="1">
      <alignment vertical="center"/>
    </xf>
    <xf numFmtId="0" fontId="15" fillId="10" borderId="0" xfId="0" applyFont="1" applyFill="1"/>
    <xf numFmtId="0" fontId="8" fillId="10" borderId="0" xfId="0" applyFont="1" applyFill="1" applyAlignment="1">
      <alignment vertical="top"/>
    </xf>
    <xf numFmtId="0" fontId="6" fillId="10" borderId="0" xfId="0" applyFont="1" applyFill="1" applyAlignment="1">
      <alignment vertical="top" wrapText="1"/>
    </xf>
    <xf numFmtId="0" fontId="8" fillId="10" borderId="0" xfId="0" applyFont="1" applyFill="1" applyAlignment="1">
      <alignment wrapText="1"/>
    </xf>
    <xf numFmtId="0" fontId="6" fillId="10" borderId="0" xfId="0" applyFont="1" applyFill="1" applyAlignment="1">
      <alignment vertical="top"/>
    </xf>
  </cellXfs>
  <cellStyles count="2">
    <cellStyle name="Hyperlink" xfId="1" builtinId="8"/>
    <cellStyle name="Normal" xfId="0" builtinId="0"/>
  </cellStyles>
  <dxfs count="8"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Histogramme des isopermanences</a:t>
            </a:r>
          </a:p>
        </c:rich>
      </c:tx>
      <c:layout>
        <c:manualLayout>
          <c:xMode val="edge"/>
          <c:yMode val="edge"/>
          <c:x val="0.27238469258908066"/>
          <c:y val="2.9220895010704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5332502476592"/>
          <c:y val="0.12542781576110651"/>
          <c:w val="0.70015038396108953"/>
          <c:h val="0.707892287639446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'C1'!$G$25</c:f>
              <c:strCache>
                <c:ptCount val="1"/>
                <c:pt idx="0">
                  <c:v>Scénario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'C1'!$F$26:$F$29</c:f>
              <c:strCache>
                <c:ptCount val="4"/>
                <c:pt idx="0">
                  <c:v>Pâe mécanique</c:v>
                </c:pt>
                <c:pt idx="1">
                  <c:v> Pâte chimique</c:v>
                </c:pt>
                <c:pt idx="2">
                  <c:v>Alcalin</c:v>
                </c:pt>
                <c:pt idx="3">
                  <c:v>110</c:v>
                </c:pt>
              </c:strCache>
            </c:strRef>
          </c:cat>
          <c:val>
            <c:numRef>
              <c:f>'C1'!$G$26:$G$29</c:f>
              <c:numCache>
                <c:formatCode>0.0</c:formatCode>
                <c:ptCount val="4"/>
                <c:pt idx="0">
                  <c:v>0.67961844400209415</c:v>
                </c:pt>
                <c:pt idx="1">
                  <c:v>0.67961844400209415</c:v>
                </c:pt>
                <c:pt idx="2">
                  <c:v>0.67961844400209415</c:v>
                </c:pt>
                <c:pt idx="3">
                  <c:v>0.67961844400209415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3-4525-B3CB-B8602CE28531}"/>
            </c:ext>
          </c:extLst>
        </c:ser>
        <c:ser>
          <c:idx val="1"/>
          <c:order val="1"/>
          <c:tx>
            <c:strRef>
              <c:f>'C1'!$H$25</c:f>
              <c:strCache>
                <c:ptCount val="1"/>
                <c:pt idx="0">
                  <c:v>Scénario 2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'C1'!$F$26:$F$29</c:f>
              <c:strCache>
                <c:ptCount val="4"/>
                <c:pt idx="0">
                  <c:v>Pâe mécanique</c:v>
                </c:pt>
                <c:pt idx="1">
                  <c:v> Pâte chimique</c:v>
                </c:pt>
                <c:pt idx="2">
                  <c:v>Alcalin</c:v>
                </c:pt>
                <c:pt idx="3">
                  <c:v>110</c:v>
                </c:pt>
              </c:strCache>
            </c:strRef>
          </c:cat>
          <c:val>
            <c:numRef>
              <c:f>'C1'!$H$26:$H$29</c:f>
              <c:numCache>
                <c:formatCode>0.0</c:formatCode>
                <c:ptCount val="4"/>
                <c:pt idx="0">
                  <c:v>2.0417720343879062</c:v>
                </c:pt>
                <c:pt idx="1">
                  <c:v>2.4395323995285274</c:v>
                </c:pt>
                <c:pt idx="2">
                  <c:v>2.5279382325534709</c:v>
                </c:pt>
                <c:pt idx="3">
                  <c:v>2.1924363139813732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3-4525-B3CB-B8602CE28531}"/>
            </c:ext>
          </c:extLst>
        </c:ser>
        <c:ser>
          <c:idx val="2"/>
          <c:order val="2"/>
          <c:tx>
            <c:strRef>
              <c:f>'C1'!$I$25</c:f>
              <c:strCache>
                <c:ptCount val="1"/>
                <c:pt idx="0">
                  <c:v>Scénario 3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'C1'!$F$26:$F$29</c:f>
              <c:strCache>
                <c:ptCount val="4"/>
                <c:pt idx="0">
                  <c:v>Pâe mécanique</c:v>
                </c:pt>
                <c:pt idx="1">
                  <c:v> Pâte chimique</c:v>
                </c:pt>
                <c:pt idx="2">
                  <c:v>Alcalin</c:v>
                </c:pt>
                <c:pt idx="3">
                  <c:v>110</c:v>
                </c:pt>
              </c:strCache>
            </c:strRef>
          </c:cat>
          <c:val>
            <c:numRef>
              <c:f>'C1'!$I$26:$I$29</c:f>
              <c:numCache>
                <c:formatCode>0.0</c:formatCode>
                <c:ptCount val="4"/>
                <c:pt idx="0">
                  <c:v>6.187702971505165</c:v>
                </c:pt>
                <c:pt idx="1">
                  <c:v>8.8891066134818182</c:v>
                </c:pt>
                <c:pt idx="2">
                  <c:v>9.5570497425440664</c:v>
                </c:pt>
                <c:pt idx="3">
                  <c:v>7.152550303559547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D3-4525-B3CB-B8602CE28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3210959"/>
        <c:axId val="1733209711"/>
      </c:barChart>
      <c:catAx>
        <c:axId val="1733210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3209711"/>
        <c:crosses val="autoZero"/>
        <c:auto val="1"/>
        <c:lblAlgn val="ctr"/>
        <c:lblOffset val="100"/>
        <c:noMultiLvlLbl val="0"/>
      </c:catAx>
      <c:valAx>
        <c:axId val="173320971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 sz="1400" baseline="0"/>
                  <a:t>Isoperme</a:t>
                </a:r>
              </a:p>
            </c:rich>
          </c:tx>
          <c:layout>
            <c:manualLayout>
              <c:xMode val="edge"/>
              <c:yMode val="edge"/>
              <c:x val="2.7593585079232069E-2"/>
              <c:y val="0.40290763275876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3210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676995228399021"/>
          <c:y val="0.41992273536968727"/>
          <c:w val="0.13109168784773131"/>
          <c:h val="0.160154529260625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6231361525969"/>
          <c:y val="0.12258601990966521"/>
          <c:w val="0.81803515536745763"/>
          <c:h val="0.71208711272728309"/>
        </c:manualLayout>
      </c:layout>
      <c:barChart>
        <c:barDir val="col"/>
        <c:grouping val="clustered"/>
        <c:varyColors val="0"/>
        <c:ser>
          <c:idx val="0"/>
          <c:order val="0"/>
          <c:tx>
            <c:v>Mec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Isoperm!$C$9:$C$11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Isoperm!$F$9:$F$11</c:f>
              <c:numCache>
                <c:formatCode>0.0</c:formatCode>
                <c:ptCount val="3"/>
                <c:pt idx="0">
                  <c:v>0.67961844400209415</c:v>
                </c:pt>
                <c:pt idx="1">
                  <c:v>2.0417720343879062</c:v>
                </c:pt>
                <c:pt idx="2">
                  <c:v>6.187702971505165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87-4D50-B21C-690F5A3E8C6B}"/>
            </c:ext>
          </c:extLst>
        </c:ser>
        <c:ser>
          <c:idx val="1"/>
          <c:order val="1"/>
          <c:tx>
            <c:v>Chm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Isoperm!$C$13:$C$15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Isoperm!$F$13:$F$15</c:f>
              <c:numCache>
                <c:formatCode>0.0</c:formatCode>
                <c:ptCount val="3"/>
                <c:pt idx="0">
                  <c:v>0.67961844400209415</c:v>
                </c:pt>
                <c:pt idx="1">
                  <c:v>2.4395323995285274</c:v>
                </c:pt>
                <c:pt idx="2">
                  <c:v>8.8891066134818182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87-4D50-B21C-690F5A3E8C6B}"/>
            </c:ext>
          </c:extLst>
        </c:ser>
        <c:ser>
          <c:idx val="2"/>
          <c:order val="2"/>
          <c:tx>
            <c:v>Alk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Isoperm!$C$17:$C$19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Isoperm!$F$17:$F$19</c:f>
              <c:numCache>
                <c:formatCode>0.0</c:formatCode>
                <c:ptCount val="3"/>
                <c:pt idx="0">
                  <c:v>0.67961844400209415</c:v>
                </c:pt>
                <c:pt idx="1">
                  <c:v>2.5279382325534709</c:v>
                </c:pt>
                <c:pt idx="2">
                  <c:v>9.5570497425440664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87-4D50-B21C-690F5A3E8C6B}"/>
            </c:ext>
          </c:extLst>
        </c:ser>
        <c:ser>
          <c:idx val="3"/>
          <c:order val="3"/>
          <c:tx>
            <c:strRef>
              <c:f>Isoperm!$B$23</c:f>
              <c:strCache>
                <c:ptCount val="1"/>
                <c:pt idx="0">
                  <c:v>110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Isoperm!$C$21:$C$23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Isoperm!$F$21:$F$23</c:f>
              <c:numCache>
                <c:formatCode>0.0</c:formatCode>
                <c:ptCount val="3"/>
                <c:pt idx="0">
                  <c:v>0.67961844400209415</c:v>
                </c:pt>
                <c:pt idx="1">
                  <c:v>2.1924363139813732</c:v>
                </c:pt>
                <c:pt idx="2">
                  <c:v>7.152550303559547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87-4D50-B21C-690F5A3E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3528751"/>
        <c:axId val="1233507535"/>
      </c:barChart>
      <c:catAx>
        <c:axId val="12335287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Scénario</a:t>
                </a:r>
              </a:p>
            </c:rich>
          </c:tx>
          <c:layout>
            <c:manualLayout>
              <c:xMode val="edge"/>
              <c:yMode val="edge"/>
              <c:x val="0.48111855716302721"/>
              <c:y val="0.90710454470875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3507535"/>
        <c:crosses val="autoZero"/>
        <c:auto val="1"/>
        <c:lblAlgn val="ctr"/>
        <c:lblOffset val="100"/>
        <c:noMultiLvlLbl val="0"/>
      </c:catAx>
      <c:valAx>
        <c:axId val="1233507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Isoperme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3528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4703308413015998"/>
          <c:y val="0.19262685914260727"/>
          <c:w val="0.1291080096523351"/>
          <c:h val="0.314287987335446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nada.ca/fr/institut-conservation.html" TargetMode="External"/><Relationship Id="rId7" Type="http://schemas.openxmlformats.org/officeDocument/2006/relationships/hyperlink" Target="https://crc.mnhn.fr/" TargetMode="External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hyperlink" Target="https://crc.mnhn.fr/fr/mentions-legales-9035" TargetMode="External"/><Relationship Id="rId5" Type="http://schemas.openxmlformats.org/officeDocument/2006/relationships/hyperlink" Target="https://www.canada.ca/fr/transparence/avis.html" TargetMode="External"/><Relationship Id="rId4" Type="http://schemas.openxmlformats.org/officeDocument/2006/relationships/hyperlink" Target="https://crc.mnhn.fr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doi.org/10.1007/s10570-023-05529-6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28</xdr:row>
      <xdr:rowOff>66675</xdr:rowOff>
    </xdr:from>
    <xdr:to>
      <xdr:col>0</xdr:col>
      <xdr:colOff>3543300</xdr:colOff>
      <xdr:row>30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734675"/>
          <a:ext cx="34766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647700</xdr:colOff>
          <xdr:row>9</xdr:row>
          <xdr:rowOff>152400</xdr:rowOff>
        </xdr:from>
        <xdr:to>
          <xdr:col>0</xdr:col>
          <xdr:colOff>4429125</xdr:colOff>
          <xdr:row>9</xdr:row>
          <xdr:rowOff>762000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3657600</xdr:colOff>
      <xdr:row>28</xdr:row>
      <xdr:rowOff>6350</xdr:rowOff>
    </xdr:from>
    <xdr:to>
      <xdr:col>0</xdr:col>
      <xdr:colOff>5127625</xdr:colOff>
      <xdr:row>33</xdr:row>
      <xdr:rowOff>42545</xdr:rowOff>
    </xdr:to>
    <xdr:pic>
      <xdr:nvPicPr>
        <xdr:cNvPr id="4" name="Imag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1141075"/>
          <a:ext cx="1470025" cy="1131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9210675</xdr:colOff>
      <xdr:row>5</xdr:row>
      <xdr:rowOff>571500</xdr:rowOff>
    </xdr:from>
    <xdr:to>
      <xdr:col>0</xdr:col>
      <xdr:colOff>10715625</xdr:colOff>
      <xdr:row>5</xdr:row>
      <xdr:rowOff>752475</xdr:rowOff>
    </xdr:to>
    <xdr:sp macro="" textlink="">
      <xdr:nvSpPr>
        <xdr:cNvPr id="3" name="Rounded Rectangle 2">
          <a:hlinkClick xmlns:r="http://schemas.openxmlformats.org/officeDocument/2006/relationships" r:id="rId3"/>
        </xdr:cNvPr>
        <xdr:cNvSpPr/>
      </xdr:nvSpPr>
      <xdr:spPr>
        <a:xfrm>
          <a:off x="9210675" y="1552575"/>
          <a:ext cx="1504950" cy="1809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1619250</xdr:colOff>
      <xdr:row>26</xdr:row>
      <xdr:rowOff>28575</xdr:rowOff>
    </xdr:from>
    <xdr:to>
      <xdr:col>0</xdr:col>
      <xdr:colOff>3790950</xdr:colOff>
      <xdr:row>26</xdr:row>
      <xdr:rowOff>219075</xdr:rowOff>
    </xdr:to>
    <xdr:sp macro="" textlink="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1619250" y="10506075"/>
          <a:ext cx="2171700" cy="1905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4105275</xdr:colOff>
      <xdr:row>26</xdr:row>
      <xdr:rowOff>0</xdr:rowOff>
    </xdr:from>
    <xdr:to>
      <xdr:col>0</xdr:col>
      <xdr:colOff>6772275</xdr:colOff>
      <xdr:row>26</xdr:row>
      <xdr:rowOff>219075</xdr:rowOff>
    </xdr:to>
    <xdr:sp macro="" textlink="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4105275" y="10477500"/>
          <a:ext cx="2667000" cy="21907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28575</xdr:colOff>
      <xdr:row>27</xdr:row>
      <xdr:rowOff>219075</xdr:rowOff>
    </xdr:from>
    <xdr:to>
      <xdr:col>0</xdr:col>
      <xdr:colOff>371475</xdr:colOff>
      <xdr:row>28</xdr:row>
      <xdr:rowOff>0</xdr:rowOff>
    </xdr:to>
    <xdr:sp macro="" textlink="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28575" y="10972800"/>
          <a:ext cx="342900" cy="1619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2647950</xdr:colOff>
      <xdr:row>27</xdr:row>
      <xdr:rowOff>180975</xdr:rowOff>
    </xdr:from>
    <xdr:to>
      <xdr:col>0</xdr:col>
      <xdr:colOff>3790950</xdr:colOff>
      <xdr:row>28</xdr:row>
      <xdr:rowOff>0</xdr:rowOff>
    </xdr:to>
    <xdr:sp macro="" textlink="">
      <xdr:nvSpPr>
        <xdr:cNvPr id="8" name="Rounded Rectangle 7">
          <a:hlinkClick xmlns:r="http://schemas.openxmlformats.org/officeDocument/2006/relationships" r:id="rId6"/>
        </xdr:cNvPr>
        <xdr:cNvSpPr/>
      </xdr:nvSpPr>
      <xdr:spPr>
        <a:xfrm>
          <a:off x="2647950" y="10934700"/>
          <a:ext cx="1143000" cy="200025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1628775</xdr:colOff>
      <xdr:row>5</xdr:row>
      <xdr:rowOff>781050</xdr:rowOff>
    </xdr:from>
    <xdr:to>
      <xdr:col>0</xdr:col>
      <xdr:colOff>4295775</xdr:colOff>
      <xdr:row>5</xdr:row>
      <xdr:rowOff>971550</xdr:rowOff>
    </xdr:to>
    <xdr:sp macro="" textlink="">
      <xdr:nvSpPr>
        <xdr:cNvPr id="9" name="Rounded Rectangle 8">
          <a:hlinkClick xmlns:r="http://schemas.openxmlformats.org/officeDocument/2006/relationships" r:id="rId7"/>
        </xdr:cNvPr>
        <xdr:cNvSpPr/>
      </xdr:nvSpPr>
      <xdr:spPr>
        <a:xfrm>
          <a:off x="1628775" y="1762125"/>
          <a:ext cx="2667000" cy="1905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125555</xdr:colOff>
      <xdr:row>6</xdr:row>
      <xdr:rowOff>13851</xdr:rowOff>
    </xdr:from>
    <xdr:to>
      <xdr:col>12</xdr:col>
      <xdr:colOff>848591</xdr:colOff>
      <xdr:row>22</xdr:row>
      <xdr:rowOff>233265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0.67526</cdr:x>
      <cdr:y>0.8452</cdr:y>
    </cdr:from>
    <cdr:to>
      <cdr:x>0.75619</cdr:x>
      <cdr:y>0.91714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3830930-5A08-E836-8E08-994C4E5D4C0C}"/>
            </a:ext>
          </a:extLst>
        </cdr:cNvPr>
        <cdr:cNvSpPr txBox="1"/>
      </cdr:nvSpPr>
      <cdr:spPr>
        <a:xfrm xmlns:a="http://schemas.openxmlformats.org/drawingml/2006/main">
          <a:off x="3802864" y="2923426"/>
          <a:ext cx="455774" cy="2488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E</a:t>
          </a:r>
          <a:r>
            <a:rPr lang="en-CA" sz="1100" baseline="-25000"/>
            <a:t>a</a:t>
          </a:r>
          <a:r>
            <a:rPr lang="en-CA" sz="1100" baseline="0"/>
            <a:t> </a:t>
          </a:r>
          <a:r>
            <a:rPr lang="en-CA" sz="1100"/>
            <a:t>=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3</xdr:col>
      <xdr:colOff>228600</xdr:colOff>
      <xdr:row>3</xdr:row>
      <xdr:rowOff>38100</xdr:rowOff>
    </xdr:to>
    <xdr:sp macro="" textlink="">
      <xdr:nvSpPr>
        <xdr:cNvPr id="2" name="Rounded Rectangle 1">
          <a:hlinkClick xmlns:r="http://schemas.openxmlformats.org/officeDocument/2006/relationships" r:id="rId1"/>
        </xdr:cNvPr>
        <xdr:cNvSpPr/>
      </xdr:nvSpPr>
      <xdr:spPr>
        <a:xfrm>
          <a:off x="4581525" y="390525"/>
          <a:ext cx="4257675" cy="22860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</xdr:colOff>
      <xdr:row>7</xdr:row>
      <xdr:rowOff>9525</xdr:rowOff>
    </xdr:from>
    <xdr:to>
      <xdr:col>16</xdr:col>
      <xdr:colOff>18184</xdr:colOff>
      <xdr:row>22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110"/>
  <sheetViews>
    <sheetView tabSelected="1" zoomScaleNormal="100" workbookViewId="0"/>
  </sheetViews>
  <sheetFormatPr defaultRowHeight="15" x14ac:dyDescent="0.25"/>
  <cols>
    <col min="1" max="1" width="170" customWidth="1"/>
    <col min="2" max="2" width="13.140625" customWidth="1"/>
  </cols>
  <sheetData>
    <row r="1" spans="1:37" ht="15.75" x14ac:dyDescent="0.25">
      <c r="A1" s="86" t="s">
        <v>50</v>
      </c>
      <c r="B1" s="87"/>
      <c r="C1" s="87"/>
      <c r="D1" s="87"/>
      <c r="E1" s="87"/>
      <c r="F1" s="8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</row>
    <row r="2" spans="1:37" ht="15.75" x14ac:dyDescent="0.25">
      <c r="A2" s="88"/>
      <c r="B2" s="87"/>
      <c r="C2" s="67"/>
      <c r="D2" s="87"/>
      <c r="E2" s="87"/>
      <c r="F2" s="8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</row>
    <row r="3" spans="1:37" ht="15.75" x14ac:dyDescent="0.25">
      <c r="A3" s="87" t="s">
        <v>51</v>
      </c>
      <c r="B3" s="87"/>
      <c r="C3" s="87"/>
      <c r="D3" s="87"/>
      <c r="E3" s="87"/>
      <c r="F3" s="8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</row>
    <row r="4" spans="1:37" ht="14.25" customHeight="1" x14ac:dyDescent="0.25">
      <c r="A4" s="89"/>
      <c r="B4" s="87"/>
      <c r="C4" s="90"/>
      <c r="D4" s="87"/>
      <c r="E4" s="87"/>
      <c r="F4" s="8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</row>
    <row r="5" spans="1:37" ht="15.75" x14ac:dyDescent="0.25">
      <c r="A5" s="91" t="s">
        <v>52</v>
      </c>
      <c r="B5" s="87"/>
      <c r="C5" s="92"/>
      <c r="D5" s="87"/>
      <c r="E5" s="87"/>
      <c r="F5" s="8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</row>
    <row r="6" spans="1:37" ht="84" customHeight="1" x14ac:dyDescent="0.25">
      <c r="A6" s="89" t="s">
        <v>75</v>
      </c>
      <c r="B6" s="87"/>
      <c r="C6" s="92"/>
      <c r="D6" s="87"/>
      <c r="E6" s="87"/>
      <c r="F6" s="8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</row>
    <row r="7" spans="1:37" ht="49.5" customHeight="1" x14ac:dyDescent="0.25">
      <c r="A7" s="89" t="s">
        <v>67</v>
      </c>
      <c r="B7" s="87"/>
      <c r="C7" s="87"/>
      <c r="D7" s="87"/>
      <c r="E7" s="87"/>
      <c r="F7" s="8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</row>
    <row r="8" spans="1:37" ht="96.75" customHeight="1" x14ac:dyDescent="0.25">
      <c r="A8" s="89" t="s">
        <v>68</v>
      </c>
      <c r="B8" s="87"/>
      <c r="C8" s="87"/>
      <c r="D8" s="87"/>
      <c r="E8" s="87"/>
      <c r="F8" s="8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</row>
    <row r="9" spans="1:37" ht="40.5" customHeight="1" x14ac:dyDescent="0.25">
      <c r="A9" s="89" t="s">
        <v>69</v>
      </c>
      <c r="B9" s="87"/>
      <c r="C9" s="87"/>
      <c r="D9" s="87"/>
      <c r="E9" s="87"/>
      <c r="F9" s="8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</row>
    <row r="10" spans="1:37" ht="66" customHeight="1" x14ac:dyDescent="0.25">
      <c r="A10" s="90" t="s">
        <v>53</v>
      </c>
      <c r="B10" s="87"/>
      <c r="C10" s="87"/>
      <c r="D10" s="87"/>
      <c r="E10" s="87"/>
      <c r="F10" s="8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</row>
    <row r="11" spans="1:37" ht="15.75" x14ac:dyDescent="0.25">
      <c r="A11" s="87" t="s">
        <v>54</v>
      </c>
      <c r="B11" s="87"/>
      <c r="C11" s="87"/>
      <c r="D11" s="87"/>
      <c r="E11" s="87"/>
      <c r="F11" s="8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</row>
    <row r="12" spans="1:37" ht="19.5" x14ac:dyDescent="0.35">
      <c r="A12" s="87" t="s">
        <v>65</v>
      </c>
      <c r="B12" s="87"/>
      <c r="C12" s="87"/>
      <c r="D12" s="87"/>
      <c r="E12" s="87"/>
      <c r="F12" s="8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</row>
    <row r="13" spans="1:37" ht="19.5" x14ac:dyDescent="0.35">
      <c r="A13" s="87" t="s">
        <v>59</v>
      </c>
      <c r="B13" s="87"/>
      <c r="C13" s="87"/>
      <c r="D13" s="87"/>
      <c r="E13" s="87"/>
      <c r="F13" s="8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</row>
    <row r="14" spans="1:37" ht="15.75" x14ac:dyDescent="0.25">
      <c r="A14" s="87" t="s">
        <v>55</v>
      </c>
      <c r="B14" s="87"/>
      <c r="C14" s="87"/>
      <c r="D14" s="87"/>
      <c r="E14" s="87"/>
      <c r="F14" s="8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</row>
    <row r="15" spans="1:37" ht="19.5" x14ac:dyDescent="0.35">
      <c r="A15" s="87" t="s">
        <v>58</v>
      </c>
      <c r="B15" s="87"/>
      <c r="C15" s="87"/>
      <c r="D15" s="87"/>
      <c r="E15" s="87"/>
      <c r="F15" s="8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</row>
    <row r="16" spans="1:37" ht="15.75" x14ac:dyDescent="0.25">
      <c r="A16" s="87" t="s">
        <v>56</v>
      </c>
      <c r="B16" s="87"/>
      <c r="C16" s="87"/>
      <c r="D16" s="87"/>
      <c r="E16" s="87"/>
      <c r="F16" s="8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</row>
    <row r="17" spans="1:37" ht="15.75" x14ac:dyDescent="0.25">
      <c r="A17" s="87" t="s">
        <v>57</v>
      </c>
      <c r="B17" s="87"/>
      <c r="C17" s="87"/>
      <c r="D17" s="87"/>
      <c r="E17" s="87"/>
      <c r="F17" s="8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</row>
    <row r="18" spans="1:37" ht="15.75" x14ac:dyDescent="0.25">
      <c r="A18" s="87"/>
      <c r="B18" s="87"/>
      <c r="C18" s="87"/>
      <c r="D18" s="87"/>
      <c r="E18" s="87"/>
      <c r="F18" s="8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</row>
    <row r="19" spans="1:37" ht="60" customHeight="1" x14ac:dyDescent="0.25">
      <c r="A19" s="89" t="s">
        <v>70</v>
      </c>
      <c r="B19" s="87"/>
      <c r="C19" s="87"/>
      <c r="D19" s="87"/>
      <c r="E19" s="87"/>
      <c r="F19" s="8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</row>
    <row r="20" spans="1:37" ht="69" x14ac:dyDescent="0.25">
      <c r="A20" s="89" t="s">
        <v>71</v>
      </c>
      <c r="B20" s="88"/>
      <c r="C20" s="87"/>
      <c r="D20" s="87"/>
      <c r="E20" s="87"/>
      <c r="F20" s="8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</row>
    <row r="21" spans="1:37" ht="15.75" x14ac:dyDescent="0.25">
      <c r="A21" s="87"/>
      <c r="B21" s="87"/>
      <c r="C21" s="87"/>
      <c r="D21" s="87"/>
      <c r="E21" s="87"/>
      <c r="F21" s="8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</row>
    <row r="22" spans="1:37" ht="15.75" x14ac:dyDescent="0.25">
      <c r="A22" s="93" t="s">
        <v>33</v>
      </c>
      <c r="B22" s="87"/>
      <c r="C22" s="87"/>
      <c r="D22" s="87"/>
      <c r="E22" s="87"/>
      <c r="F22" s="8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</row>
    <row r="23" spans="1:37" ht="66" customHeight="1" x14ac:dyDescent="0.25">
      <c r="A23" s="89" t="s">
        <v>60</v>
      </c>
      <c r="B23" s="87"/>
      <c r="C23" s="87"/>
      <c r="D23" s="87"/>
      <c r="E23" s="87"/>
      <c r="F23" s="8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</row>
    <row r="24" spans="1:37" ht="15.75" x14ac:dyDescent="0.25">
      <c r="A24" s="87"/>
      <c r="B24" s="94"/>
      <c r="C24" s="87"/>
      <c r="D24" s="87"/>
      <c r="E24" s="87"/>
      <c r="F24" s="8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</row>
    <row r="25" spans="1:37" ht="15.75" x14ac:dyDescent="0.25">
      <c r="A25" s="90" t="s">
        <v>61</v>
      </c>
      <c r="B25" s="87"/>
      <c r="C25" s="87"/>
      <c r="D25" s="87"/>
      <c r="E25" s="87"/>
      <c r="F25" s="8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</row>
    <row r="26" spans="1:37" ht="15.75" x14ac:dyDescent="0.25">
      <c r="A26" s="90"/>
      <c r="B26" s="87"/>
      <c r="C26" s="87"/>
      <c r="D26" s="87"/>
      <c r="E26" s="87"/>
      <c r="F26" s="8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</row>
    <row r="27" spans="1:37" ht="21.75" customHeight="1" x14ac:dyDescent="0.25">
      <c r="A27" s="95" t="s">
        <v>73</v>
      </c>
      <c r="B27" s="87"/>
      <c r="C27" s="87"/>
      <c r="D27" s="87"/>
      <c r="E27" s="87"/>
      <c r="F27" s="8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</row>
    <row r="28" spans="1:37" ht="30" x14ac:dyDescent="0.25">
      <c r="A28" s="89" t="s">
        <v>74</v>
      </c>
      <c r="B28" s="87"/>
      <c r="C28" s="87"/>
      <c r="D28" s="87"/>
      <c r="E28" s="87"/>
      <c r="F28" s="8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</row>
    <row r="29" spans="1:37" ht="15.75" x14ac:dyDescent="0.25">
      <c r="A29" s="67"/>
      <c r="B29" s="87"/>
      <c r="C29" s="87"/>
      <c r="D29" s="87"/>
      <c r="E29" s="87"/>
      <c r="F29" s="8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</row>
    <row r="30" spans="1:37" ht="15.75" x14ac:dyDescent="0.25">
      <c r="A30" s="87"/>
      <c r="B30" s="87"/>
      <c r="C30" s="87"/>
      <c r="D30" s="87"/>
      <c r="E30" s="87"/>
      <c r="F30" s="8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</row>
    <row r="31" spans="1:37" ht="15.75" x14ac:dyDescent="0.25">
      <c r="A31" s="88"/>
      <c r="B31" s="88"/>
      <c r="C31" s="87"/>
      <c r="D31" s="87"/>
      <c r="E31" s="87"/>
      <c r="F31" s="8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</row>
    <row r="32" spans="1:37" ht="23.25" customHeight="1" x14ac:dyDescent="0.25">
      <c r="A32" s="96"/>
      <c r="B32" s="87"/>
      <c r="C32" s="87"/>
      <c r="D32" s="87"/>
      <c r="E32" s="87"/>
      <c r="F32" s="8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</row>
    <row r="33" spans="1:37" ht="15.75" x14ac:dyDescent="0.25">
      <c r="A33" s="97"/>
      <c r="B33" s="87"/>
      <c r="C33" s="87"/>
      <c r="D33" s="87"/>
      <c r="E33" s="87"/>
      <c r="F33" s="8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</row>
    <row r="34" spans="1:37" ht="15.75" x14ac:dyDescent="0.25">
      <c r="A34" s="98"/>
      <c r="B34" s="87"/>
      <c r="C34" s="87"/>
      <c r="D34" s="87"/>
      <c r="E34" s="87"/>
      <c r="F34" s="8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</row>
    <row r="35" spans="1:37" ht="15.75" x14ac:dyDescent="0.25">
      <c r="A35" s="98"/>
      <c r="B35" s="87"/>
      <c r="C35" s="87"/>
      <c r="D35" s="87"/>
      <c r="E35" s="87"/>
      <c r="F35" s="8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</row>
    <row r="36" spans="1:37" ht="21.75" customHeight="1" x14ac:dyDescent="0.25">
      <c r="A36" s="87"/>
      <c r="B36" s="87"/>
      <c r="C36" s="87"/>
      <c r="D36" s="87"/>
      <c r="E36" s="87"/>
      <c r="F36" s="8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</row>
    <row r="37" spans="1:37" ht="41.25" customHeight="1" x14ac:dyDescent="0.25">
      <c r="A37" s="97"/>
      <c r="B37" s="87"/>
      <c r="C37" s="87"/>
      <c r="D37" s="87"/>
      <c r="E37" s="87"/>
      <c r="F37" s="8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</row>
    <row r="38" spans="1:37" ht="15.75" x14ac:dyDescent="0.25">
      <c r="A38" s="90"/>
      <c r="B38" s="87"/>
      <c r="C38" s="87"/>
      <c r="D38" s="87"/>
      <c r="E38" s="87"/>
      <c r="F38" s="8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</row>
    <row r="39" spans="1:37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</row>
    <row r="40" spans="1:37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</row>
    <row r="41" spans="1:37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</row>
    <row r="42" spans="1:37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</row>
    <row r="43" spans="1:37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</row>
    <row r="44" spans="1:37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</row>
    <row r="45" spans="1:37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</row>
    <row r="46" spans="1:37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</row>
    <row r="47" spans="1:37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</row>
    <row r="48" spans="1:37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</row>
    <row r="49" spans="1:37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</row>
    <row r="50" spans="1:37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</row>
    <row r="51" spans="1:37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</row>
    <row r="52" spans="1:37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</row>
    <row r="53" spans="1:37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</row>
    <row r="54" spans="1:37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</row>
    <row r="55" spans="1:37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</row>
    <row r="56" spans="1:37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</row>
    <row r="57" spans="1:37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</row>
    <row r="58" spans="1:37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</row>
    <row r="59" spans="1:37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</row>
    <row r="60" spans="1:37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</row>
    <row r="61" spans="1:37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</row>
    <row r="62" spans="1:37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</row>
    <row r="63" spans="1:37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</row>
    <row r="64" spans="1:37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</row>
    <row r="65" spans="1:37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</row>
    <row r="66" spans="1:37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</row>
    <row r="67" spans="1:37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</row>
    <row r="68" spans="1:37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</row>
    <row r="69" spans="1:37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</row>
    <row r="70" spans="1:37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</row>
    <row r="71" spans="1:37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</row>
    <row r="72" spans="1:37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</row>
    <row r="73" spans="1:37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</row>
    <row r="74" spans="1:37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</row>
    <row r="75" spans="1:37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</row>
    <row r="76" spans="1:37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</row>
    <row r="77" spans="1:37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</row>
    <row r="78" spans="1:37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</row>
    <row r="79" spans="1:37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</row>
    <row r="80" spans="1:37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</row>
    <row r="81" spans="1:37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</row>
    <row r="82" spans="1:37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</row>
    <row r="83" spans="1:37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</row>
    <row r="84" spans="1:37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</row>
    <row r="85" spans="1:37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</row>
    <row r="86" spans="1:37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</row>
    <row r="87" spans="1:37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</row>
    <row r="88" spans="1:37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</row>
    <row r="89" spans="1:37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</row>
    <row r="90" spans="1:37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</row>
    <row r="91" spans="1:37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</row>
    <row r="92" spans="1:37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</row>
    <row r="93" spans="1:37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</row>
    <row r="94" spans="1:37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</row>
    <row r="95" spans="1:37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</row>
    <row r="96" spans="1:37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</row>
    <row r="97" spans="1:37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</row>
    <row r="98" spans="1:37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</row>
    <row r="99" spans="1:37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</row>
    <row r="100" spans="1:37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</row>
    <row r="101" spans="1:37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</row>
    <row r="102" spans="1:37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</row>
    <row r="103" spans="1:37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</row>
    <row r="104" spans="1:37" x14ac:dyDescent="0.25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</row>
    <row r="105" spans="1:37" x14ac:dyDescent="0.25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</row>
    <row r="106" spans="1:37" x14ac:dyDescent="0.25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</row>
    <row r="107" spans="1:37" x14ac:dyDescent="0.25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</row>
    <row r="108" spans="1:37" x14ac:dyDescent="0.25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</row>
    <row r="109" spans="1:37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</row>
    <row r="110" spans="1:37" x14ac:dyDescent="0.25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</row>
  </sheetData>
  <sheetProtection algorithmName="SHA-512" hashValue="VRRR93/kz53+zqBmdAeyc6Yi7Uh5KtJpf3MuLeTGQ/xA6M0TewFuOsS5EdXrax2h0k20GEiR0wEh6Eg6G/oEDw==" saltValue="Pl6K72k4FXVCTaw2PNTaiw==" spinCount="100000" sheet="1" objects="1" scenarios="1"/>
  <pageMargins left="0.7" right="0.7" top="0.75" bottom="0.75" header="0.3" footer="0.3"/>
  <pageSetup orientation="portrait" horizontalDpi="90" verticalDpi="90" r:id="rId1"/>
  <drawing r:id="rId2"/>
  <legacyDrawing r:id="rId3"/>
  <oleObjects>
    <mc:AlternateContent xmlns:mc="http://schemas.openxmlformats.org/markup-compatibility/2006">
      <mc:Choice Requires="x14">
        <oleObject progId="Word.Document.12" shapeId="1027" r:id="rId4">
          <objectPr defaultSize="0" r:id="rId5">
            <anchor moveWithCells="1">
              <from>
                <xdr:col>0</xdr:col>
                <xdr:colOff>647700</xdr:colOff>
                <xdr:row>9</xdr:row>
                <xdr:rowOff>152400</xdr:rowOff>
              </from>
              <to>
                <xdr:col>0</xdr:col>
                <xdr:colOff>4429125</xdr:colOff>
                <xdr:row>9</xdr:row>
                <xdr:rowOff>762000</xdr:rowOff>
              </to>
            </anchor>
          </objectPr>
        </oleObject>
      </mc:Choice>
      <mc:Fallback>
        <oleObject progId="Word.Document.12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3"/>
  <sheetViews>
    <sheetView zoomScaleNormal="100" workbookViewId="0">
      <selection activeCell="C32" sqref="C32"/>
    </sheetView>
  </sheetViews>
  <sheetFormatPr defaultRowHeight="15" x14ac:dyDescent="0.25"/>
  <cols>
    <col min="1" max="1" width="31.28515625" customWidth="1"/>
    <col min="2" max="2" width="11.7109375" customWidth="1"/>
    <col min="3" max="3" width="10.85546875" customWidth="1"/>
    <col min="4" max="4" width="12.42578125" customWidth="1"/>
    <col min="5" max="5" width="18" customWidth="1"/>
    <col min="6" max="6" width="11.85546875" customWidth="1"/>
    <col min="7" max="7" width="9.28515625" customWidth="1"/>
    <col min="8" max="15" width="12.85546875" customWidth="1"/>
    <col min="16" max="16" width="10.85546875" customWidth="1"/>
    <col min="17" max="17" width="15.7109375" customWidth="1"/>
    <col min="20" max="20" width="9.85546875" customWidth="1"/>
    <col min="21" max="21" width="10.7109375" customWidth="1"/>
  </cols>
  <sheetData>
    <row r="1" spans="1:60" x14ac:dyDescent="0.25">
      <c r="A1" s="65" t="s">
        <v>11</v>
      </c>
      <c r="B1" s="66"/>
      <c r="C1" s="66"/>
      <c r="D1" s="66"/>
      <c r="E1" s="66"/>
      <c r="F1" s="66"/>
      <c r="G1" s="66"/>
      <c r="H1" s="66"/>
      <c r="I1" s="66"/>
      <c r="J1" s="66"/>
      <c r="K1" s="65"/>
      <c r="L1" s="66"/>
      <c r="M1" s="66"/>
      <c r="N1" s="66"/>
      <c r="O1" s="66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</row>
    <row r="2" spans="1:60" x14ac:dyDescent="0.25">
      <c r="A2" s="51" t="s">
        <v>66</v>
      </c>
      <c r="B2" s="66"/>
      <c r="C2" s="66"/>
      <c r="D2" s="66"/>
      <c r="E2" s="66"/>
      <c r="F2" s="66"/>
      <c r="G2" s="66"/>
      <c r="H2" s="66"/>
      <c r="I2" s="66"/>
      <c r="J2" s="66"/>
      <c r="K2" s="65"/>
      <c r="L2" s="66"/>
      <c r="M2" s="66"/>
      <c r="N2" s="66"/>
      <c r="O2" s="66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</row>
    <row r="3" spans="1:60" x14ac:dyDescent="0.25">
      <c r="A3" s="51" t="s">
        <v>62</v>
      </c>
      <c r="B3" s="66"/>
      <c r="C3" s="66"/>
      <c r="D3" s="66"/>
      <c r="E3" s="66"/>
      <c r="F3" s="66"/>
      <c r="G3" s="66"/>
      <c r="H3" s="66"/>
      <c r="I3" s="66"/>
      <c r="J3" s="66"/>
      <c r="K3" s="65"/>
      <c r="L3" s="66"/>
      <c r="M3" s="66"/>
      <c r="N3" s="66"/>
      <c r="O3" s="66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</row>
    <row r="4" spans="1:60" ht="15" customHeight="1" x14ac:dyDescent="0.25">
      <c r="A4" s="51" t="s">
        <v>63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</row>
    <row r="5" spans="1:60" ht="15" customHeight="1" x14ac:dyDescent="0.25">
      <c r="A5" s="51" t="s">
        <v>64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</row>
    <row r="6" spans="1:60" ht="12.75" customHeight="1" thickBot="1" x14ac:dyDescent="0.3">
      <c r="A6" s="67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</row>
    <row r="7" spans="1:60" x14ac:dyDescent="0.25">
      <c r="A7" s="72" t="s">
        <v>21</v>
      </c>
      <c r="B7" s="73"/>
      <c r="C7" s="74" t="s">
        <v>22</v>
      </c>
      <c r="D7" s="74" t="s">
        <v>23</v>
      </c>
      <c r="E7" s="74" t="s">
        <v>32</v>
      </c>
      <c r="F7" s="75" t="s">
        <v>45</v>
      </c>
      <c r="G7" s="69"/>
      <c r="H7" s="66"/>
      <c r="I7" s="66"/>
      <c r="J7" s="69"/>
      <c r="K7" s="69"/>
      <c r="L7" s="69"/>
      <c r="M7" s="69"/>
      <c r="N7" s="69"/>
      <c r="O7" s="69"/>
      <c r="P7" s="70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</row>
    <row r="8" spans="1:60" ht="15.75" thickBot="1" x14ac:dyDescent="0.3">
      <c r="A8" s="76" t="s">
        <v>44</v>
      </c>
      <c r="B8" s="77"/>
      <c r="C8" s="77"/>
      <c r="D8" s="78">
        <v>50</v>
      </c>
      <c r="E8" s="78">
        <v>20</v>
      </c>
      <c r="F8" s="79">
        <v>1</v>
      </c>
      <c r="G8" s="66"/>
      <c r="H8" s="66"/>
      <c r="I8" s="66"/>
      <c r="J8" s="66"/>
      <c r="K8" s="66"/>
      <c r="L8" s="66"/>
      <c r="M8" s="66"/>
      <c r="N8" s="66"/>
      <c r="O8" s="66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</row>
    <row r="9" spans="1:60" ht="15.75" customHeight="1" x14ac:dyDescent="0.25">
      <c r="A9" s="80" t="s">
        <v>42</v>
      </c>
      <c r="B9" s="66"/>
      <c r="C9" s="62">
        <v>1</v>
      </c>
      <c r="D9" s="60">
        <v>70</v>
      </c>
      <c r="E9" s="60">
        <v>20</v>
      </c>
      <c r="F9" s="48">
        <f>IF(OR(D9&gt;80, D9&lt;10, E9&lt;0, E9&gt;30),"Non valide",(2.46*EXP(-(0.00822*'C1'!G9-0.572)*(D9/100))*(EXP('C1'!H9*'C1'!F9/0.008314))))</f>
        <v>0.67961844400209415</v>
      </c>
      <c r="G9" s="66"/>
      <c r="H9" s="66"/>
      <c r="I9" s="66"/>
      <c r="J9" s="66"/>
      <c r="K9" s="66"/>
      <c r="L9" s="66"/>
      <c r="M9" s="66"/>
      <c r="N9" s="66"/>
      <c r="O9" s="66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</row>
    <row r="10" spans="1:60" ht="18.75" x14ac:dyDescent="0.35">
      <c r="A10" s="80" t="s">
        <v>43</v>
      </c>
      <c r="B10" s="66"/>
      <c r="C10" s="59">
        <v>2</v>
      </c>
      <c r="D10" s="60">
        <v>50</v>
      </c>
      <c r="E10" s="60">
        <v>15</v>
      </c>
      <c r="F10" s="48">
        <f>IF(OR(D10&gt;80, D10&lt;10, E10&lt;0, E10&gt;30),"Non valide",(2.46*EXP(-(0.00822*'C1'!G10-0.572)*(D10/100))*(EXP('C1'!H10*'C1'!F10/0.008314))))</f>
        <v>2.0417720343879062</v>
      </c>
      <c r="G10" s="71"/>
      <c r="H10" s="71"/>
      <c r="I10" s="71"/>
      <c r="J10" s="71"/>
      <c r="K10" s="71"/>
      <c r="L10" s="71"/>
      <c r="M10" s="71"/>
      <c r="N10" s="71"/>
      <c r="O10" s="71"/>
      <c r="P10" s="68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</row>
    <row r="11" spans="1:60" ht="15.75" thickBot="1" x14ac:dyDescent="0.3">
      <c r="A11" s="81"/>
      <c r="B11" s="77"/>
      <c r="C11" s="52">
        <v>3</v>
      </c>
      <c r="D11" s="49">
        <v>30</v>
      </c>
      <c r="E11" s="49">
        <v>10</v>
      </c>
      <c r="F11" s="50">
        <f>IF(OR(D11&gt;80, D11&lt;10, E11&lt;0, E11&gt;30),"Non valide",(2.46*EXP(-(0.00822*'C1'!G11-0.572)*(D11/100))*(EXP('C1'!H11*'C1'!F11/0.008314))))</f>
        <v>6.187702971505165</v>
      </c>
      <c r="G11" s="71"/>
      <c r="H11" s="71"/>
      <c r="I11" s="71"/>
      <c r="J11" s="71"/>
      <c r="K11" s="71"/>
      <c r="L11" s="71"/>
      <c r="M11" s="71"/>
      <c r="N11" s="71"/>
      <c r="O11" s="71"/>
      <c r="P11" s="68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</row>
    <row r="12" spans="1:60" ht="15.75" thickBot="1" x14ac:dyDescent="0.3">
      <c r="A12" s="66"/>
      <c r="B12" s="66"/>
      <c r="C12" s="58"/>
      <c r="D12" s="63"/>
      <c r="E12" s="63"/>
      <c r="F12" s="56"/>
      <c r="G12" s="71"/>
      <c r="H12" s="71"/>
      <c r="I12" s="71"/>
      <c r="J12" s="71"/>
      <c r="K12" s="71"/>
      <c r="L12" s="71"/>
      <c r="M12" s="71"/>
      <c r="N12" s="71"/>
      <c r="O12" s="71"/>
      <c r="P12" s="68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</row>
    <row r="13" spans="1:60" ht="16.5" customHeight="1" x14ac:dyDescent="0.25">
      <c r="A13" s="82" t="s">
        <v>40</v>
      </c>
      <c r="B13" s="83"/>
      <c r="C13" s="45">
        <v>1</v>
      </c>
      <c r="D13" s="46">
        <v>70</v>
      </c>
      <c r="E13" s="46">
        <v>20</v>
      </c>
      <c r="F13" s="47">
        <f>IF(OR(D13&gt;80, D13&lt;10, E13&lt;0, E13&gt;30),"Non valide",(2.46*EXP(-(0.00822*'C1'!G13-0.572)*(D13/100))*(EXP('C1'!H13*'C1'!F13/0.008314))))</f>
        <v>0.67961844400209415</v>
      </c>
      <c r="G13" s="71"/>
      <c r="H13" s="71"/>
      <c r="I13" s="71"/>
      <c r="J13" s="71"/>
      <c r="K13" s="71"/>
      <c r="L13" s="71"/>
      <c r="M13" s="71"/>
      <c r="N13" s="71"/>
      <c r="O13" s="71"/>
      <c r="P13" s="68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</row>
    <row r="14" spans="1:60" x14ac:dyDescent="0.25">
      <c r="A14" s="80" t="s">
        <v>41</v>
      </c>
      <c r="B14" s="66"/>
      <c r="C14" s="59">
        <v>2</v>
      </c>
      <c r="D14" s="60">
        <v>50</v>
      </c>
      <c r="E14" s="60">
        <v>15</v>
      </c>
      <c r="F14" s="48">
        <f>IF(OR(D14&gt;80, D14&lt;10, E14&lt;0, E14&gt;30),"Non valide",(2.46*EXP(-(0.00822*'C1'!G14-0.572)*(D14/100))*(EXP('C1'!H14*'C1'!F14/0.008314))))</f>
        <v>2.4395323995285274</v>
      </c>
      <c r="G14" s="71"/>
      <c r="H14" s="71"/>
      <c r="I14" s="71"/>
      <c r="J14" s="71"/>
      <c r="K14" s="71"/>
      <c r="L14" s="71"/>
      <c r="M14" s="71"/>
      <c r="N14" s="71"/>
      <c r="O14" s="71"/>
      <c r="P14" s="68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</row>
    <row r="15" spans="1:60" ht="19.5" thickBot="1" x14ac:dyDescent="0.4">
      <c r="A15" s="76" t="s">
        <v>37</v>
      </c>
      <c r="B15" s="77"/>
      <c r="C15" s="52">
        <v>3</v>
      </c>
      <c r="D15" s="49">
        <v>30</v>
      </c>
      <c r="E15" s="49">
        <v>10</v>
      </c>
      <c r="F15" s="50">
        <f>IF(OR(D15&gt;80, D15&lt;10, E15&lt;0, E15&gt;30),"Non valide",(2.46*EXP(-(0.00822*'C1'!G15-0.572)*(D15/100))*(EXP('C1'!H15*'C1'!F15/0.008314))))</f>
        <v>8.8891066134818182</v>
      </c>
      <c r="G15" s="71"/>
      <c r="H15" s="71"/>
      <c r="I15" s="71"/>
      <c r="J15" s="71"/>
      <c r="K15" s="71"/>
      <c r="L15" s="71"/>
      <c r="M15" s="71"/>
      <c r="N15" s="71"/>
      <c r="O15" s="71"/>
      <c r="P15" s="68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</row>
    <row r="16" spans="1:60" ht="15.75" thickBot="1" x14ac:dyDescent="0.3">
      <c r="A16" s="66"/>
      <c r="B16" s="66"/>
      <c r="C16" s="61"/>
      <c r="D16" s="63"/>
      <c r="E16" s="63"/>
      <c r="F16" s="56"/>
      <c r="G16" s="71"/>
      <c r="H16" s="71"/>
      <c r="I16" s="71"/>
      <c r="J16" s="71"/>
      <c r="K16" s="71"/>
      <c r="L16" s="71"/>
      <c r="M16" s="71"/>
      <c r="N16" s="71"/>
      <c r="O16" s="71"/>
      <c r="P16" s="68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</row>
    <row r="17" spans="1:60" ht="15" customHeight="1" x14ac:dyDescent="0.25">
      <c r="A17" s="82" t="s">
        <v>39</v>
      </c>
      <c r="B17" s="83"/>
      <c r="C17" s="45">
        <v>1</v>
      </c>
      <c r="D17" s="46">
        <v>70</v>
      </c>
      <c r="E17" s="46">
        <v>20</v>
      </c>
      <c r="F17" s="47">
        <f>IF(OR(D17&gt;80, D17&lt;10, E17&lt;0, E17&gt;30),"Non valide",(2.46*EXP(-(0.00822*'C1'!G17-0.572)*(D17/100))*(EXP('C1'!H17*'C1'!F17/0.008314))))</f>
        <v>0.67961844400209415</v>
      </c>
      <c r="G17" s="71"/>
      <c r="H17" s="71"/>
      <c r="I17" s="71"/>
      <c r="J17" s="71"/>
      <c r="K17" s="71"/>
      <c r="L17" s="71"/>
      <c r="M17" s="71"/>
      <c r="N17" s="71"/>
      <c r="O17" s="71"/>
      <c r="P17" s="68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</row>
    <row r="18" spans="1:60" x14ac:dyDescent="0.25">
      <c r="A18" s="80" t="s">
        <v>36</v>
      </c>
      <c r="B18" s="66"/>
      <c r="C18" s="59">
        <v>2</v>
      </c>
      <c r="D18" s="60">
        <v>50</v>
      </c>
      <c r="E18" s="60">
        <v>15</v>
      </c>
      <c r="F18" s="48">
        <f>IF(OR(D18&gt;80, D18&lt;10, E18&lt;0, E18&gt;30),"Non valide",(2.46*EXP(-(0.00822*'C1'!G18-0.572)*(D18/100))*(EXP('C1'!H18*'C1'!F18/0.008314))))</f>
        <v>2.5279382325534709</v>
      </c>
      <c r="G18" s="71"/>
      <c r="H18" s="71"/>
      <c r="I18" s="71"/>
      <c r="J18" s="71"/>
      <c r="K18" s="71"/>
      <c r="L18" s="71"/>
      <c r="M18" s="71"/>
      <c r="N18" s="71"/>
      <c r="O18" s="71"/>
      <c r="P18" s="68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</row>
    <row r="19" spans="1:60" ht="19.5" thickBot="1" x14ac:dyDescent="0.4">
      <c r="A19" s="76" t="s">
        <v>38</v>
      </c>
      <c r="B19" s="77"/>
      <c r="C19" s="52">
        <v>3</v>
      </c>
      <c r="D19" s="49">
        <v>30</v>
      </c>
      <c r="E19" s="49">
        <v>10</v>
      </c>
      <c r="F19" s="50">
        <f>IF(OR(D19&gt;80, D19&lt;10, E19&lt;0, E19&gt;30),"Non valide",(2.46*EXP(-(0.00822*'C1'!G19-0.572)*(D19/100))*(EXP('C1'!H19*'C1'!F19/0.008314))))</f>
        <v>9.5570497425440664</v>
      </c>
      <c r="G19" s="71"/>
      <c r="H19" s="71"/>
      <c r="I19" s="71"/>
      <c r="J19" s="71"/>
      <c r="K19" s="71"/>
      <c r="L19" s="71"/>
      <c r="M19" s="71"/>
      <c r="N19" s="71"/>
      <c r="O19" s="71"/>
      <c r="P19" s="68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</row>
    <row r="20" spans="1:60" ht="15.75" thickBot="1" x14ac:dyDescent="0.3">
      <c r="A20" s="66"/>
      <c r="B20" s="66"/>
      <c r="C20" s="61"/>
      <c r="D20" s="64"/>
      <c r="E20" s="64"/>
      <c r="F20" s="57"/>
      <c r="G20" s="71"/>
      <c r="H20" s="71"/>
      <c r="I20" s="71"/>
      <c r="J20" s="71"/>
      <c r="K20" s="71"/>
      <c r="L20" s="71"/>
      <c r="M20" s="71"/>
      <c r="N20" s="71"/>
      <c r="O20" s="71"/>
      <c r="P20" s="68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</row>
    <row r="21" spans="1:60" ht="17.25" customHeight="1" x14ac:dyDescent="0.35">
      <c r="A21" s="82" t="s">
        <v>48</v>
      </c>
      <c r="B21" s="83"/>
      <c r="C21" s="45">
        <v>1</v>
      </c>
      <c r="D21" s="46">
        <v>70</v>
      </c>
      <c r="E21" s="46">
        <v>20</v>
      </c>
      <c r="F21" s="47">
        <f>IF(OR(D21&gt;80, D21&lt;10, E21&lt;0, E21&gt;30),"Non valide",(2.46*EXP(-(0.00822*'C1'!G21-0.572)*(D21/100))*(EXP('C1'!H21*'C1'!F21/0.008314))))</f>
        <v>0.67961844400209415</v>
      </c>
      <c r="G21" s="66"/>
      <c r="H21" s="66"/>
      <c r="I21" s="66"/>
      <c r="J21" s="66"/>
      <c r="K21" s="66"/>
      <c r="L21" s="66"/>
      <c r="M21" s="66"/>
      <c r="N21" s="66"/>
      <c r="O21" s="66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</row>
    <row r="22" spans="1:60" x14ac:dyDescent="0.25">
      <c r="A22" s="80" t="s">
        <v>49</v>
      </c>
      <c r="B22" s="66"/>
      <c r="C22" s="59">
        <v>2</v>
      </c>
      <c r="D22" s="60">
        <v>50</v>
      </c>
      <c r="E22" s="60">
        <v>15</v>
      </c>
      <c r="F22" s="48">
        <f>IF(OR(D22&gt;80, D22&lt;10, E22&lt;0, E22&gt;30),"Non valide",(2.46*EXP(-(0.00822*'C1'!G22-0.572)*(D22/100))*(EXP('C1'!H22*'C1'!F22/0.008314))))</f>
        <v>2.1924363139813732</v>
      </c>
      <c r="G22" s="71"/>
      <c r="H22" s="71"/>
      <c r="I22" s="71"/>
      <c r="J22" s="71"/>
      <c r="K22" s="71"/>
      <c r="L22" s="71"/>
      <c r="M22" s="71"/>
      <c r="N22" s="71"/>
      <c r="O22" s="71"/>
      <c r="P22" s="68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</row>
    <row r="23" spans="1:60" ht="19.5" thickBot="1" x14ac:dyDescent="0.4">
      <c r="A23" s="85" t="s">
        <v>35</v>
      </c>
      <c r="B23" s="49">
        <v>110</v>
      </c>
      <c r="C23" s="53">
        <v>3</v>
      </c>
      <c r="D23" s="49">
        <v>30</v>
      </c>
      <c r="E23" s="49">
        <v>10</v>
      </c>
      <c r="F23" s="50">
        <f>IF(OR(D23&gt;80, D23&lt;10, E23&lt;0, E23&gt;30,B23&lt;90, B23&gt;140),"Non valide",(2.46*EXP(-(0.00822*'C1'!G23-0.572)*(D23/100))*(EXP('C1'!H23*'C1'!F23/0.008314))))</f>
        <v>7.152550303559547</v>
      </c>
      <c r="G23" s="71"/>
      <c r="H23" s="71"/>
      <c r="I23" s="71"/>
      <c r="J23" s="71"/>
      <c r="K23" s="71"/>
      <c r="L23" s="71"/>
      <c r="M23" s="71"/>
      <c r="N23" s="71"/>
      <c r="O23" s="71"/>
      <c r="P23" s="68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</row>
    <row r="24" spans="1:60" ht="15.75" customHeight="1" x14ac:dyDescent="0.25">
      <c r="A24" s="67"/>
      <c r="B24" s="67"/>
      <c r="C24" s="67"/>
      <c r="D24" s="67"/>
      <c r="E24" s="67"/>
      <c r="F24" s="67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</row>
    <row r="25" spans="1:60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</row>
    <row r="26" spans="1:60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</row>
    <row r="27" spans="1:60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</row>
    <row r="28" spans="1:60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</row>
    <row r="29" spans="1:60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</row>
    <row r="30" spans="1:60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</row>
    <row r="31" spans="1:60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</row>
    <row r="32" spans="1:60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</row>
    <row r="33" spans="1:60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</row>
    <row r="34" spans="1:60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</row>
    <row r="35" spans="1:60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</row>
    <row r="36" spans="1:60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</row>
    <row r="37" spans="1:60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</row>
    <row r="38" spans="1:60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</row>
    <row r="39" spans="1:60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</row>
    <row r="40" spans="1:60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</row>
    <row r="41" spans="1:60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</row>
    <row r="42" spans="1:60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</row>
    <row r="43" spans="1:60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</row>
    <row r="44" spans="1:60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</row>
    <row r="45" spans="1:60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</row>
    <row r="46" spans="1:60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</row>
    <row r="47" spans="1:60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</row>
    <row r="48" spans="1:60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</row>
    <row r="49" spans="1:60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</row>
    <row r="50" spans="1:60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</row>
    <row r="51" spans="1:60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</row>
    <row r="52" spans="1:60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</row>
    <row r="53" spans="1:60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</row>
    <row r="54" spans="1:60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</row>
    <row r="55" spans="1:60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</row>
    <row r="56" spans="1:60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</row>
    <row r="57" spans="1:60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</row>
    <row r="58" spans="1:60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</row>
    <row r="59" spans="1:60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</row>
    <row r="60" spans="1:60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</row>
    <row r="61" spans="1:60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</row>
    <row r="62" spans="1:60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</row>
    <row r="63" spans="1:60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</row>
    <row r="64" spans="1:60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</row>
    <row r="65" spans="1:60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</row>
    <row r="66" spans="1:60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</row>
    <row r="67" spans="1:60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</row>
    <row r="68" spans="1:60" x14ac:dyDescent="0.25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</row>
    <row r="69" spans="1:60" x14ac:dyDescent="0.25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</row>
    <row r="70" spans="1:60" x14ac:dyDescent="0.25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</row>
    <row r="71" spans="1:60" x14ac:dyDescent="0.25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</row>
    <row r="72" spans="1:60" x14ac:dyDescent="0.25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</row>
    <row r="73" spans="1:60" x14ac:dyDescent="0.25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</row>
    <row r="74" spans="1:60" x14ac:dyDescent="0.25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</row>
    <row r="75" spans="1:60" x14ac:dyDescent="0.25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</row>
    <row r="76" spans="1:60" x14ac:dyDescent="0.25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</row>
    <row r="77" spans="1:60" x14ac:dyDescent="0.25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</row>
    <row r="78" spans="1:60" x14ac:dyDescent="0.25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</row>
    <row r="79" spans="1:60" x14ac:dyDescent="0.25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</row>
    <row r="80" spans="1:60" x14ac:dyDescent="0.25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</row>
    <row r="81" spans="1:60" x14ac:dyDescent="0.25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</row>
    <row r="82" spans="1:60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</row>
    <row r="83" spans="1:60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</row>
    <row r="84" spans="1:60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</row>
    <row r="85" spans="1:60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</row>
    <row r="86" spans="1:60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</row>
    <row r="87" spans="1:60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</row>
    <row r="88" spans="1:60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</row>
    <row r="89" spans="1:60" x14ac:dyDescent="0.25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</row>
    <row r="90" spans="1:60" x14ac:dyDescent="0.25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</row>
    <row r="91" spans="1:60" x14ac:dyDescent="0.25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</row>
    <row r="92" spans="1:60" x14ac:dyDescent="0.25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</row>
    <row r="93" spans="1:60" x14ac:dyDescent="0.25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</row>
    <row r="94" spans="1:60" x14ac:dyDescent="0.25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</row>
    <row r="95" spans="1:60" x14ac:dyDescent="0.25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</row>
    <row r="96" spans="1:60" x14ac:dyDescent="0.25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</row>
    <row r="97" spans="1:29" x14ac:dyDescent="0.25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</row>
    <row r="98" spans="1:29" x14ac:dyDescent="0.25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</row>
    <row r="99" spans="1:29" x14ac:dyDescent="0.25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</row>
    <row r="100" spans="1:29" x14ac:dyDescent="0.25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</row>
    <row r="101" spans="1:29" x14ac:dyDescent="0.25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</row>
    <row r="102" spans="1:29" x14ac:dyDescent="0.25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</row>
    <row r="103" spans="1:29" x14ac:dyDescent="0.25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</row>
  </sheetData>
  <sheetProtection algorithmName="SHA-512" hashValue="8LfG5STAklSBeFrIlZtw7EAMAuh/BXDIYN73L2ntK1wDfasS+eDArTi3fwY0pfALpqgmoCPijyqe4iURKT7wdQ==" saltValue="JmATfzN5L5O4nFqTx65KEw==" spinCount="100000" sheet="1" objects="1" scenarios="1"/>
  <conditionalFormatting sqref="B23">
    <cfRule type="cellIs" dxfId="7" priority="2" operator="notBetween">
      <formula>90</formula>
      <formula>140</formula>
    </cfRule>
  </conditionalFormatting>
  <conditionalFormatting sqref="D9:D11 D13:D15 D17:D19 D21:D23">
    <cfRule type="cellIs" dxfId="6" priority="5" operator="notBetween">
      <formula>10</formula>
      <formula>80</formula>
    </cfRule>
    <cfRule type="cellIs" dxfId="5" priority="11" operator="notBetween">
      <formula>15</formula>
      <formula>75</formula>
    </cfRule>
  </conditionalFormatting>
  <conditionalFormatting sqref="E9:E11 E13:E15 E17:E19 E21:E23">
    <cfRule type="cellIs" dxfId="4" priority="4" operator="notBetween">
      <formula>0</formula>
      <formula>30</formula>
    </cfRule>
    <cfRule type="cellIs" dxfId="3" priority="10" operator="notBetween">
      <formula>5</formula>
      <formula>25</formula>
    </cfRule>
  </conditionalFormatting>
  <conditionalFormatting sqref="F9:F11 F13:F15 F17:F19 F21:F23">
    <cfRule type="containsText" dxfId="2" priority="7" operator="containsText" text="Non valide">
      <formula>NOT(ISERROR(SEARCH("Non valide",F9)))</formula>
    </cfRule>
  </conditionalFormatting>
  <conditionalFormatting sqref="F9:F11">
    <cfRule type="containsText" dxfId="1" priority="9" operator="containsText" text="Not valid">
      <formula>NOT(ISERROR(SEARCH("Not valid",F9)))</formula>
    </cfRule>
  </conditionalFormatting>
  <conditionalFormatting sqref="F13:F15 F17:F19 F21:F23">
    <cfRule type="containsText" dxfId="0" priority="1" operator="containsText" text="Not valid">
      <formula>NOT(ISERROR(SEARCH("Not valid",F13)))</formula>
    </cfRule>
  </conditionalFormatting>
  <pageMargins left="0.7" right="0.7" top="0.75" bottom="0.75" header="0.3" footer="0.3"/>
  <pageSetup orientation="portrait" horizontalDpi="90" verticalDpi="9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1"/>
  <sheetViews>
    <sheetView workbookViewId="0"/>
  </sheetViews>
  <sheetFormatPr defaultRowHeight="15" x14ac:dyDescent="0.25"/>
  <cols>
    <col min="1" max="1" width="61.7109375" customWidth="1"/>
    <col min="2" max="2" width="58.28515625" customWidth="1"/>
  </cols>
  <sheetData>
    <row r="1" spans="1:80" ht="15.75" x14ac:dyDescent="0.25">
      <c r="A1" s="84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</row>
    <row r="2" spans="1:80" x14ac:dyDescent="0.25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</row>
    <row r="3" spans="1:80" x14ac:dyDescent="0.25">
      <c r="A3" s="51" t="s">
        <v>72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</row>
    <row r="4" spans="1:80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</row>
    <row r="5" spans="1:80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</row>
    <row r="6" spans="1:80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</row>
    <row r="7" spans="1:80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</row>
    <row r="8" spans="1:80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</row>
    <row r="9" spans="1:80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</row>
    <row r="10" spans="1:80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</row>
    <row r="11" spans="1:80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</row>
    <row r="12" spans="1:80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</row>
    <row r="13" spans="1:80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</row>
    <row r="14" spans="1:80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</row>
    <row r="15" spans="1:80" x14ac:dyDescent="0.2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</row>
    <row r="16" spans="1:80" x14ac:dyDescent="0.25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</row>
    <row r="17" spans="1:80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</row>
    <row r="18" spans="1:80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</row>
    <row r="19" spans="1:80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</row>
    <row r="20" spans="1:80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</row>
    <row r="21" spans="1:80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</row>
    <row r="22" spans="1:80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</row>
    <row r="23" spans="1:80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</row>
    <row r="24" spans="1:80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</row>
    <row r="25" spans="1:80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</row>
    <row r="26" spans="1:80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</row>
    <row r="27" spans="1:80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</row>
    <row r="28" spans="1:80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</row>
    <row r="29" spans="1:80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</row>
    <row r="30" spans="1:80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</row>
    <row r="31" spans="1:80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</row>
    <row r="32" spans="1:80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</row>
    <row r="33" spans="1:80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7"/>
      <c r="CA33" s="67"/>
      <c r="CB33" s="67"/>
    </row>
    <row r="34" spans="1:80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</row>
    <row r="35" spans="1:80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7"/>
      <c r="CA35" s="67"/>
      <c r="CB35" s="67"/>
    </row>
    <row r="36" spans="1:80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</row>
    <row r="37" spans="1:80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</row>
    <row r="38" spans="1:80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</row>
    <row r="39" spans="1:80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7"/>
      <c r="CA39" s="67"/>
      <c r="CB39" s="67"/>
    </row>
    <row r="40" spans="1:80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7"/>
      <c r="CA40" s="67"/>
      <c r="CB40" s="67"/>
    </row>
    <row r="41" spans="1:80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</row>
    <row r="42" spans="1:80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7"/>
      <c r="CA42" s="67"/>
      <c r="CB42" s="67"/>
    </row>
    <row r="43" spans="1:80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</row>
    <row r="44" spans="1:80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</row>
    <row r="45" spans="1:80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</row>
    <row r="46" spans="1:80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</row>
    <row r="47" spans="1:80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</row>
    <row r="48" spans="1:80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</row>
    <row r="49" spans="1:80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7"/>
      <c r="CA49" s="67"/>
      <c r="CB49" s="67"/>
    </row>
    <row r="50" spans="1:80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</row>
    <row r="51" spans="1:80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</row>
  </sheetData>
  <sheetProtection algorithmName="SHA-512" hashValue="rPq8uNUlY6jxWH+PN5wRumse95ByCpIuWM/8AoD6lOcwiN8Sgc5Zt8eRfE1w80lB2z1GgK9tJzVg7U9hIYUddg==" saltValue="zSsg2Eyd3BOGoj8lA22OG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workbookViewId="0">
      <selection activeCell="B3" sqref="B3"/>
    </sheetView>
  </sheetViews>
  <sheetFormatPr defaultRowHeight="15" x14ac:dyDescent="0.25"/>
  <cols>
    <col min="1" max="1" width="4" customWidth="1"/>
    <col min="2" max="2" width="20.5703125" customWidth="1"/>
    <col min="3" max="3" width="9.28515625" customWidth="1"/>
    <col min="5" max="5" width="3.5703125" customWidth="1"/>
    <col min="6" max="6" width="14.7109375" customWidth="1"/>
    <col min="8" max="8" width="10.28515625" customWidth="1"/>
    <col min="9" max="9" width="9" customWidth="1"/>
  </cols>
  <sheetData>
    <row r="1" spans="2:10" x14ac:dyDescent="0.25">
      <c r="B1" s="2"/>
    </row>
    <row r="6" spans="2:10" ht="15.75" thickBot="1" x14ac:dyDescent="0.3">
      <c r="B6" t="s">
        <v>15</v>
      </c>
      <c r="F6" s="1" t="s">
        <v>14</v>
      </c>
    </row>
    <row r="7" spans="2:10" ht="15.75" thickBot="1" x14ac:dyDescent="0.3">
      <c r="B7" s="35" t="s">
        <v>6</v>
      </c>
      <c r="C7" s="36"/>
      <c r="D7" s="37" t="s">
        <v>0</v>
      </c>
      <c r="F7" s="32" t="s">
        <v>9</v>
      </c>
      <c r="G7" s="33"/>
      <c r="H7" s="34"/>
      <c r="J7" t="s">
        <v>16</v>
      </c>
    </row>
    <row r="8" spans="2:10" ht="18.75" thickBot="1" x14ac:dyDescent="0.4">
      <c r="B8" s="8" t="s">
        <v>34</v>
      </c>
      <c r="F8" s="5" t="s">
        <v>1</v>
      </c>
      <c r="G8" s="3" t="s">
        <v>4</v>
      </c>
      <c r="H8" s="6" t="s">
        <v>25</v>
      </c>
    </row>
    <row r="9" spans="2:10" x14ac:dyDescent="0.25">
      <c r="B9" s="7" t="s">
        <v>5</v>
      </c>
      <c r="C9" s="15"/>
      <c r="D9" s="25">
        <v>1</v>
      </c>
      <c r="F9" s="38">
        <f xml:space="preserve"> (1/G9) - (1/293.15)</f>
        <v>0</v>
      </c>
      <c r="G9" s="10">
        <f>Isoperm!E9+273.15</f>
        <v>293.14999999999998</v>
      </c>
      <c r="H9" s="13">
        <v>100</v>
      </c>
      <c r="I9" s="3"/>
    </row>
    <row r="10" spans="2:10" ht="18" x14ac:dyDescent="0.35">
      <c r="B10" s="8" t="s">
        <v>26</v>
      </c>
      <c r="D10" s="26">
        <v>2</v>
      </c>
      <c r="F10" s="38">
        <f xml:space="preserve"> (1/G10) - (1/293.15)</f>
        <v>5.9191791140344313E-5</v>
      </c>
      <c r="G10" s="10">
        <f>Isoperm!E10+273.15</f>
        <v>288.14999999999998</v>
      </c>
      <c r="H10" s="13">
        <v>100</v>
      </c>
      <c r="I10" s="3"/>
    </row>
    <row r="11" spans="2:10" ht="15.75" thickBot="1" x14ac:dyDescent="0.3">
      <c r="B11" s="24"/>
      <c r="C11" s="14"/>
      <c r="D11" s="27">
        <v>3</v>
      </c>
      <c r="F11" s="38">
        <f xml:space="preserve"> (1/G11) - (1/293.15)</f>
        <v>1.204740569810364E-4</v>
      </c>
      <c r="G11" s="10">
        <f>Isoperm!E11+273.15</f>
        <v>283.14999999999998</v>
      </c>
      <c r="H11" s="13">
        <v>100</v>
      </c>
    </row>
    <row r="12" spans="2:10" ht="15.75" thickBot="1" x14ac:dyDescent="0.3">
      <c r="B12" s="8"/>
      <c r="F12" s="39"/>
      <c r="G12" s="3"/>
      <c r="H12" s="13"/>
    </row>
    <row r="13" spans="2:10" x14ac:dyDescent="0.25">
      <c r="B13" s="7" t="s">
        <v>7</v>
      </c>
      <c r="C13" s="15"/>
      <c r="D13" s="25">
        <v>1</v>
      </c>
      <c r="F13" s="38">
        <f xml:space="preserve"> (1/G13) - (1/293.15)</f>
        <v>0</v>
      </c>
      <c r="G13" s="10">
        <f>Isoperm!E13+273.15</f>
        <v>293.14999999999998</v>
      </c>
      <c r="H13" s="13">
        <v>125</v>
      </c>
    </row>
    <row r="14" spans="2:10" ht="18" x14ac:dyDescent="0.35">
      <c r="B14" s="8" t="s">
        <v>27</v>
      </c>
      <c r="D14" s="26">
        <v>2</v>
      </c>
      <c r="F14" s="38">
        <f xml:space="preserve"> (1/G14) - (1/293.15)</f>
        <v>5.9191791140344313E-5</v>
      </c>
      <c r="G14" s="10">
        <f>Isoperm!E14+273.15</f>
        <v>288.14999999999998</v>
      </c>
      <c r="H14" s="13">
        <v>125</v>
      </c>
    </row>
    <row r="15" spans="2:10" ht="15.75" thickBot="1" x14ac:dyDescent="0.3">
      <c r="B15" s="24"/>
      <c r="C15" s="14"/>
      <c r="D15" s="27">
        <v>3</v>
      </c>
      <c r="F15" s="38">
        <f xml:space="preserve"> (1/G15) - (1/293.15)</f>
        <v>1.204740569810364E-4</v>
      </c>
      <c r="G15" s="10">
        <f>Isoperm!E15+273.15</f>
        <v>283.14999999999998</v>
      </c>
      <c r="H15" s="13">
        <v>125</v>
      </c>
    </row>
    <row r="16" spans="2:10" ht="15.75" thickBot="1" x14ac:dyDescent="0.3">
      <c r="B16" s="8"/>
      <c r="D16" s="3"/>
      <c r="F16" s="39"/>
      <c r="G16" s="3"/>
      <c r="H16" s="13"/>
    </row>
    <row r="17" spans="2:9" x14ac:dyDescent="0.25">
      <c r="B17" s="7" t="s">
        <v>12</v>
      </c>
      <c r="C17" s="15"/>
      <c r="D17" s="25">
        <v>1</v>
      </c>
      <c r="F17" s="38">
        <f xml:space="preserve"> (1/G17) - (1/293.15)</f>
        <v>0</v>
      </c>
      <c r="G17" s="10">
        <f>Isoperm!E17+273.15</f>
        <v>293.14999999999998</v>
      </c>
      <c r="H17" s="13">
        <v>130</v>
      </c>
    </row>
    <row r="18" spans="2:9" ht="18" x14ac:dyDescent="0.35">
      <c r="B18" s="8" t="s">
        <v>28</v>
      </c>
      <c r="D18" s="26">
        <v>2</v>
      </c>
      <c r="F18" s="38">
        <f xml:space="preserve"> (1/G18) - (1/293.15)</f>
        <v>5.9191791140344313E-5</v>
      </c>
      <c r="G18" s="10">
        <f>Isoperm!E18+273.15</f>
        <v>288.14999999999998</v>
      </c>
      <c r="H18" s="13">
        <v>130</v>
      </c>
    </row>
    <row r="19" spans="2:9" ht="15.75" thickBot="1" x14ac:dyDescent="0.3">
      <c r="B19" s="41"/>
      <c r="C19" s="14"/>
      <c r="D19" s="27">
        <v>3</v>
      </c>
      <c r="F19" s="38">
        <f xml:space="preserve"> (1/G19) - (1/293.15)</f>
        <v>1.204740569810364E-4</v>
      </c>
      <c r="G19" s="10">
        <f>Isoperm!E19+273.15</f>
        <v>283.14999999999998</v>
      </c>
      <c r="H19" s="13">
        <v>130</v>
      </c>
    </row>
    <row r="20" spans="2:9" ht="15.75" thickBot="1" x14ac:dyDescent="0.3">
      <c r="B20" s="8"/>
      <c r="D20" s="3"/>
      <c r="F20" s="39"/>
      <c r="H20" s="9"/>
    </row>
    <row r="21" spans="2:9" x14ac:dyDescent="0.25">
      <c r="B21" s="7" t="s">
        <v>13</v>
      </c>
      <c r="C21" s="15"/>
      <c r="D21" s="25">
        <v>1</v>
      </c>
      <c r="F21" s="38">
        <f xml:space="preserve"> (1/G21) - (1/293.15)</f>
        <v>0</v>
      </c>
      <c r="G21" s="10">
        <f>Isoperm!E21+273.15</f>
        <v>293.14999999999998</v>
      </c>
      <c r="H21" s="17">
        <f>Isoperm!B23</f>
        <v>110</v>
      </c>
    </row>
    <row r="22" spans="2:9" x14ac:dyDescent="0.25">
      <c r="B22" s="8" t="s">
        <v>8</v>
      </c>
      <c r="D22" s="26">
        <v>2</v>
      </c>
      <c r="F22" s="38">
        <f xml:space="preserve"> (1/G22) - (1/293.15)</f>
        <v>5.9191791140344313E-5</v>
      </c>
      <c r="G22" s="10">
        <f>Isoperm!E22+273.15</f>
        <v>288.14999999999998</v>
      </c>
      <c r="H22" s="17">
        <f>Isoperm!B23</f>
        <v>110</v>
      </c>
    </row>
    <row r="23" spans="2:9" ht="18.75" thickBot="1" x14ac:dyDescent="0.4">
      <c r="B23" s="43" t="s">
        <v>29</v>
      </c>
      <c r="C23" s="55">
        <f>Isoperm!B23</f>
        <v>110</v>
      </c>
      <c r="D23" s="28">
        <v>3</v>
      </c>
      <c r="F23" s="40">
        <f xml:space="preserve"> (1/G23) - (1/293.15)</f>
        <v>1.204740569810364E-4</v>
      </c>
      <c r="G23" s="16">
        <f>Isoperm!E23+273.15</f>
        <v>283.14999999999998</v>
      </c>
      <c r="H23" s="18">
        <f>Isoperm!B23</f>
        <v>110</v>
      </c>
    </row>
    <row r="24" spans="2:9" ht="15.75" thickBot="1" x14ac:dyDescent="0.3"/>
    <row r="25" spans="2:9" ht="15.75" thickBot="1" x14ac:dyDescent="0.3">
      <c r="F25" s="29" t="s">
        <v>10</v>
      </c>
      <c r="G25" s="30" t="s">
        <v>18</v>
      </c>
      <c r="H25" s="30" t="s">
        <v>19</v>
      </c>
      <c r="I25" s="31" t="s">
        <v>20</v>
      </c>
    </row>
    <row r="26" spans="2:9" x14ac:dyDescent="0.25">
      <c r="B26" s="4" t="s">
        <v>30</v>
      </c>
      <c r="C26" s="11" t="s">
        <v>31</v>
      </c>
      <c r="F26" s="54" t="s">
        <v>46</v>
      </c>
      <c r="G26" s="20">
        <f>Isoperm!F9</f>
        <v>0.67961844400209415</v>
      </c>
      <c r="H26" s="20">
        <f>Isoperm!F10</f>
        <v>2.0417720343879062</v>
      </c>
      <c r="I26" s="21">
        <f>Isoperm!F11</f>
        <v>6.187702971505165</v>
      </c>
    </row>
    <row r="27" spans="2:9" ht="15.75" thickBot="1" x14ac:dyDescent="0.3">
      <c r="B27" s="12" t="s">
        <v>3</v>
      </c>
      <c r="C27" s="13" t="s">
        <v>2</v>
      </c>
      <c r="F27" s="54" t="s">
        <v>47</v>
      </c>
      <c r="G27" s="20">
        <f>Isoperm!F13</f>
        <v>0.67961844400209415</v>
      </c>
      <c r="H27" s="20">
        <f>Isoperm!F14</f>
        <v>2.4395323995285274</v>
      </c>
      <c r="I27" s="21">
        <f>Isoperm!F15</f>
        <v>8.8891066134818182</v>
      </c>
    </row>
    <row r="28" spans="2:9" ht="15.75" thickBot="1" x14ac:dyDescent="0.3">
      <c r="B28" s="42">
        <v>72</v>
      </c>
      <c r="C28" s="44">
        <f>(B28-32)*5/9</f>
        <v>22.222222222222221</v>
      </c>
      <c r="F28" s="54" t="s">
        <v>24</v>
      </c>
      <c r="G28" s="20">
        <f>Isoperm!F17</f>
        <v>0.67961844400209415</v>
      </c>
      <c r="H28" s="20">
        <f>Isoperm!F18</f>
        <v>2.5279382325534709</v>
      </c>
      <c r="I28" s="21">
        <f>Isoperm!F19</f>
        <v>9.5570497425440664</v>
      </c>
    </row>
    <row r="29" spans="2:9" ht="15.75" thickBot="1" x14ac:dyDescent="0.3">
      <c r="F29" s="19">
        <f>Isoperm!B23</f>
        <v>110</v>
      </c>
      <c r="G29" s="22">
        <f>Isoperm!F21</f>
        <v>0.67961844400209415</v>
      </c>
      <c r="H29" s="22">
        <f>Isoperm!F22</f>
        <v>2.1924363139813732</v>
      </c>
      <c r="I29" s="23">
        <f>Isoperm!F23</f>
        <v>7.152550303559547</v>
      </c>
    </row>
  </sheetData>
  <sheetProtection algorithmName="SHA-512" hashValue="TMMZ2EmoG7eU2hr9a6vm8Msp1VrCInskfjo96WKP5iL62Mhtlio4MZhi8+kX+hmL/MaHruXkpjzbO/LMVCRWzA==" saltValue="6TktW/saf4cFD4EzbBpFg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5ED0DDA42DD04C90134CF6B08BC051" ma:contentTypeVersion="17" ma:contentTypeDescription="Crée un document." ma:contentTypeScope="" ma:versionID="b6ddc46992b94d58c82e50df5361bf0f">
  <xsd:schema xmlns:xsd="http://www.w3.org/2001/XMLSchema" xmlns:xs="http://www.w3.org/2001/XMLSchema" xmlns:p="http://schemas.microsoft.com/office/2006/metadata/properties" xmlns:ns3="c0566931-7662-49b1-b73d-af943b5cca58" xmlns:ns4="9d344d26-08ab-40d0-897d-b8a7f4772261" targetNamespace="http://schemas.microsoft.com/office/2006/metadata/properties" ma:root="true" ma:fieldsID="d9c993b3940637e97082079e440d3f6d" ns3:_="" ns4:_="">
    <xsd:import namespace="c0566931-7662-49b1-b73d-af943b5cca58"/>
    <xsd:import namespace="9d344d26-08ab-40d0-897d-b8a7f47722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566931-7662-49b1-b73d-af943b5cca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44d26-08ab-40d0-897d-b8a7f477226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61AE57-C71E-42A0-8EB4-4C8E0AA400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2E759F-BC1F-4453-B992-892C4A8F3A01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d344d26-08ab-40d0-897d-b8a7f477226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0566931-7662-49b1-b73d-af943b5cca5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1C23F2-66B8-45DE-B6B6-79A0CC45D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566931-7662-49b1-b73d-af943b5cca58"/>
    <ds:schemaRef ds:uri="9d344d26-08ab-40d0-897d-b8a7f47722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Introduction</vt:lpstr>
      <vt:lpstr>Isoperm</vt:lpstr>
      <vt:lpstr>Bibliographie</vt:lpstr>
      <vt:lpstr>C1</vt:lpstr>
      <vt:lpstr>Bibliographie!_Hlk157672933</vt:lpstr>
      <vt:lpstr>Introduction!_Hlk160615885</vt:lpstr>
      <vt:lpstr>Introduction!_Hlk164949120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</dc:creator>
  <cp:lastModifiedBy>Anne-Laurence DUPONT</cp:lastModifiedBy>
  <cp:lastPrinted>2017-05-05T22:01:09Z</cp:lastPrinted>
  <dcterms:created xsi:type="dcterms:W3CDTF">2013-12-20T15:04:17Z</dcterms:created>
  <dcterms:modified xsi:type="dcterms:W3CDTF">2025-05-03T14:30:44Z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db4b7a6-9caa-4b32-95da-d5cfefd952da_Enabled">
    <vt:lpwstr>true</vt:lpwstr>
  </property>
  <property fmtid="{D5CDD505-2E9C-101B-9397-08002B2CF9AE}" pid="3" name="MSIP_Label_adb4b7a6-9caa-4b32-95da-d5cfefd952da_SetDate">
    <vt:lpwstr>2023-01-04T21:26:16Z</vt:lpwstr>
  </property>
  <property fmtid="{D5CDD505-2E9C-101B-9397-08002B2CF9AE}" pid="4" name="MSIP_Label_adb4b7a6-9caa-4b32-95da-d5cfefd952da_Method">
    <vt:lpwstr>Standard</vt:lpwstr>
  </property>
  <property fmtid="{D5CDD505-2E9C-101B-9397-08002B2CF9AE}" pid="5" name="MSIP_Label_adb4b7a6-9caa-4b32-95da-d5cfefd952da_Name">
    <vt:lpwstr>Unclassified</vt:lpwstr>
  </property>
  <property fmtid="{D5CDD505-2E9C-101B-9397-08002B2CF9AE}" pid="6" name="MSIP_Label_adb4b7a6-9caa-4b32-95da-d5cfefd952da_SiteId">
    <vt:lpwstr>7969f40a-ef10-4cad-a9c2-ea2ca603743a</vt:lpwstr>
  </property>
  <property fmtid="{D5CDD505-2E9C-101B-9397-08002B2CF9AE}" pid="7" name="MSIP_Label_adb4b7a6-9caa-4b32-95da-d5cfefd952da_ActionId">
    <vt:lpwstr>4d6f97b7-782a-4ce2-a2cb-5ada7679cfe1</vt:lpwstr>
  </property>
  <property fmtid="{D5CDD505-2E9C-101B-9397-08002B2CF9AE}" pid="8" name="MSIP_Label_adb4b7a6-9caa-4b32-95da-d5cfefd952da_ContentBits">
    <vt:lpwstr>0</vt:lpwstr>
  </property>
  <property fmtid="{D5CDD505-2E9C-101B-9397-08002B2CF9AE}" pid="9" name="ContentTypeId">
    <vt:lpwstr>0x010100E95ED0DDA42DD04C90134CF6B08BC051</vt:lpwstr>
  </property>
</Properties>
</file>